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MT\Řezníček\Rozpočty\2024\"/>
    </mc:Choice>
  </mc:AlternateContent>
  <bookViews>
    <workbookView xWindow="0" yWindow="0" windowWidth="0" windowHeight="0"/>
  </bookViews>
  <sheets>
    <sheet name="Rekapitulace stavby" sheetId="1" r:id="rId1"/>
    <sheet name="SO 01 - běžný úklid" sheetId="2" r:id="rId2"/>
    <sheet name="SO 02 - mimořádný úklid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běžný úklid'!$C$118:$K$157</definedName>
    <definedName name="_xlnm.Print_Area" localSheetId="1">'SO 01 - běžný úklid'!$C$4:$J$76,'SO 01 - běžný úklid'!$C$82:$J$100,'SO 01 - běžný úklid'!$C$106:$J$157</definedName>
    <definedName name="_xlnm.Print_Titles" localSheetId="1">'SO 01 - běžný úklid'!$118:$118</definedName>
    <definedName name="_xlnm._FilterDatabase" localSheetId="2" hidden="1">'SO 02 - mimořádný úklid'!$C$118:$K$132</definedName>
    <definedName name="_xlnm.Print_Area" localSheetId="2">'SO 02 - mimořádný úklid'!$C$4:$J$76,'SO 02 - mimořádný úklid'!$C$82:$J$100,'SO 02 - mimořádný úklid'!$C$106:$J$132</definedName>
    <definedName name="_xlnm.Print_Titles" localSheetId="2">'SO 02 - mimořádný úklid'!$118:$118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2" r="J37"/>
  <c r="J36"/>
  <c i="1" r="AY95"/>
  <c i="2" r="J35"/>
  <c i="1" r="AX95"/>
  <c i="2"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2" r="F37"/>
  <c r="BK136"/>
  <c r="J122"/>
  <c i="3" r="J124"/>
  <c r="BK122"/>
  <c i="2" r="F35"/>
  <c r="BK141"/>
  <c r="BK122"/>
  <c i="3" r="J122"/>
  <c i="2" r="J34"/>
  <c r="BK154"/>
  <c r="J154"/>
  <c r="BK151"/>
  <c r="J151"/>
  <c r="BK149"/>
  <c r="J149"/>
  <c r="J144"/>
  <c r="J136"/>
  <c r="J133"/>
  <c r="J129"/>
  <c r="J126"/>
  <c i="3" r="J130"/>
  <c r="J126"/>
  <c r="BK130"/>
  <c r="BK124"/>
  <c i="2" r="F34"/>
  <c i="3" r="BK132"/>
  <c r="J132"/>
  <c i="2" r="F36"/>
  <c i="3" r="J128"/>
  <c i="2" r="BK156"/>
  <c r="J141"/>
  <c r="BK129"/>
  <c i="1" r="AS94"/>
  <c i="2" r="J156"/>
  <c r="BK144"/>
  <c r="BK133"/>
  <c r="BK126"/>
  <c i="3" r="BK128"/>
  <c r="BK126"/>
  <c i="2" l="1" r="R121"/>
  <c r="R120"/>
  <c r="R119"/>
  <c r="P153"/>
  <c r="P121"/>
  <c r="P120"/>
  <c r="P119"/>
  <c i="1" r="AU95"/>
  <c i="2" r="T153"/>
  <c i="3" r="R121"/>
  <c r="R120"/>
  <c r="R119"/>
  <c i="2" r="T121"/>
  <c r="T120"/>
  <c r="T119"/>
  <c r="R153"/>
  <c i="3" r="BK121"/>
  <c r="T121"/>
  <c r="T120"/>
  <c r="T119"/>
  <c i="2" r="BK121"/>
  <c r="J121"/>
  <c r="J98"/>
  <c r="BK153"/>
  <c r="J153"/>
  <c r="J99"/>
  <c i="3" r="P121"/>
  <c r="P120"/>
  <c r="P119"/>
  <c i="1" r="AU96"/>
  <c i="3" r="BK131"/>
  <c r="J131"/>
  <c r="J99"/>
  <c r="J89"/>
  <c r="F116"/>
  <c r="BE122"/>
  <c r="BE126"/>
  <c r="BE130"/>
  <c r="E85"/>
  <c r="BE124"/>
  <c r="BE128"/>
  <c r="BE132"/>
  <c i="2" r="E85"/>
  <c r="J89"/>
  <c r="F92"/>
  <c r="BE122"/>
  <c r="BE126"/>
  <c r="BE129"/>
  <c r="BE133"/>
  <c r="BE136"/>
  <c r="BE141"/>
  <c r="BE144"/>
  <c r="BE149"/>
  <c r="BE151"/>
  <c r="BE154"/>
  <c r="BE156"/>
  <c i="1" r="AW95"/>
  <c r="BA95"/>
  <c r="BB95"/>
  <c r="BC95"/>
  <c r="BD95"/>
  <c i="3" r="F34"/>
  <c i="1" r="BA96"/>
  <c r="BA94"/>
  <c r="W30"/>
  <c i="3" r="J34"/>
  <c i="1" r="AW96"/>
  <c i="3" r="F36"/>
  <c i="1" r="BC96"/>
  <c r="BC94"/>
  <c r="W32"/>
  <c i="3" r="F37"/>
  <c i="1" r="BD96"/>
  <c r="BD94"/>
  <c r="W33"/>
  <c i="3" r="F35"/>
  <c i="1" r="BB96"/>
  <c r="BB94"/>
  <c r="W31"/>
  <c i="3" l="1" r="BK120"/>
  <c r="BK119"/>
  <c r="J119"/>
  <c r="J96"/>
  <c i="2" r="BK120"/>
  <c r="J120"/>
  <c r="J97"/>
  <c i="3" r="J121"/>
  <c r="J98"/>
  <c i="2" r="BK119"/>
  <c r="J119"/>
  <c r="J30"/>
  <c i="1" r="AG95"/>
  <c i="3" r="F33"/>
  <c i="1" r="AZ96"/>
  <c i="2" r="J33"/>
  <c i="1" r="AV95"/>
  <c r="AT95"/>
  <c r="AX94"/>
  <c r="AU94"/>
  <c i="2" r="F33"/>
  <c i="1" r="AZ95"/>
  <c i="3" r="J33"/>
  <c i="1" r="AV96"/>
  <c r="AT96"/>
  <c r="AW94"/>
  <c r="AK30"/>
  <c r="AY94"/>
  <c i="3" l="1" r="J120"/>
  <c r="J97"/>
  <c i="1" r="AN95"/>
  <c i="2" r="J96"/>
  <c r="J39"/>
  <c i="3" r="J30"/>
  <c i="1" r="AG96"/>
  <c r="AZ94"/>
  <c r="W29"/>
  <c i="3" l="1" r="J39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<sst xmlns="http://schemas.openxmlformats.org/spreadsheetml/2006/main">
  <si>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</si>
  <si>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</si>
  <si>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</si>
  <si>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</si>
  <si>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{0a5ac135-a553-4587-9ad0-423283693930}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</si>
  <si>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</si>
  <si>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</si>
  <si>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</si>
  <si>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</si>
  <si>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</si>
  <si>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</si>
  <si>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</si>
  <si>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</si>
  <si>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</si>
  <si>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</si>
  <si>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</si>
  <si>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</si>
  <si>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lávky v žst. Pardubice</t>
  </si>
  <si>
    <t>KSO:</t>
  </si>
  <si>
    <t>CC-CZ:</t>
  </si>
  <si>
    <t>Místo:</t>
  </si>
  <si>
    <t xml:space="preserve"> </t>
  </si>
  <si>
    <t>Datum:</t>
  </si>
  <si>
    <t>3. 1. 2024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</si>
  <si>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</si>
  <si>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</si>
  <si>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</si>
  <si>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</si>
  <si>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</si>
  <si>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</si>
  <si>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</si>
  <si>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</si>
  <si>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</si>
  <si>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</si>
  <si>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</si>
  <si>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</si>
  <si>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</si>
  <si>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</si>
  <si>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</si>
  <si>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</si>
  <si>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</si>
  <si>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</si>
  <si>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</si>
  <si>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</si>
  <si>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</si>
  <si>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</si>
  <si>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</si>
  <si>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</si>
  <si>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</si>
  <si>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</si>
  <si>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</si>
  <si>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</si>
  <si>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</si>
  <si>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</si>
  <si>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</si>
  <si>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</si>
  <si>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</si>
  <si>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</si>
  <si>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</si>
  <si>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</si>
  <si>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</si>
  <si>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</si>
  <si>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</si>
  <si>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</si>
  <si>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</si>
  <si>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</si>
  <si>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</si>
  <si>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</si>
  <si>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</si>
  <si>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</si>
  <si>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</si>
  <si>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</si>
  <si>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</si>
  <si>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</si>
  <si>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</si>
  <si>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</si>
  <si>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</si>
  <si>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</si>
  <si>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</si>
  <si>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běžný úklid</t>
  </si>
  <si>
    <t>STA</t>
  </si>
  <si>
    <t>1</t>
  </si>
  <si>
    <t>{b6aadc03-f6ba-43f1-9322-e48d417cbf71}</t>
  </si>
  <si>
    <t>2</t>
  </si>
  <si>
    <t>SO 02</t>
  </si>
  <si>
    <t>mimořádný úklid</t>
  </si>
  <si>
    <t>{6546ba05-fd1c-4ce6-9c26-f1d00621245f}</t>
  </si>
  <si>
    <t>KRYCÍ LIST SOUPISU PRACÍ</t>
  </si>
  <si>
    <t>Objekt:</t>
  </si>
  <si>
    <t>SO 01 - běžný úklid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</si>
  <si>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</si>
  <si>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</si>
  <si>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</si>
  <si>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</si>
  <si>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</si>
  <si>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</si>
  <si>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</si>
  <si>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</si>
  <si>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</si>
  <si>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</si>
  <si>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</si>
  <si>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</si>
  <si>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</si>
  <si>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</si>
  <si>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</si>
  <si>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</si>
  <si>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</si>
  <si>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</si>
  <si>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</si>
  <si>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</si>
  <si>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</si>
  <si>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</si>
  <si>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</si>
  <si>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</si>
  <si>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</si>
  <si>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</si>
  <si>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</si>
  <si>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952901131</t>
  </si>
  <si>
    <t>Čištění budov omytí konstrukcí nebo prvků</t>
  </si>
  <si>
    <t>m2</t>
  </si>
  <si>
    <t>4</t>
  </si>
  <si>
    <t>668127923</t>
  </si>
  <si>
    <t>VV</t>
  </si>
  <si>
    <t>"omytí madel zábradlí v tubusu 1x za 2 měsíce" ((253*0,15)*2)*6</t>
  </si>
  <si>
    <t>"omytí madel eskalátorů 1x za 2 měsíce " ((72*0,1)*4)*6</t>
  </si>
  <si>
    <t>Součet</t>
  </si>
  <si>
    <t>952902021</t>
  </si>
  <si>
    <t>Čištění budov zametení hladkých podlah</t>
  </si>
  <si>
    <t>-1584091535</t>
  </si>
  <si>
    <t>"čištění podlahové plochy tubusu" 1296*356</t>
  </si>
  <si>
    <t>3</t>
  </si>
  <si>
    <t>952902031</t>
  </si>
  <si>
    <t>Čištění budov omytí hladkých podlah</t>
  </si>
  <si>
    <t>1784439250</t>
  </si>
  <si>
    <t>"čištění podlahové plochy výtahů 1x týdně" 10*53</t>
  </si>
  <si>
    <t>"čištění strojní podlahové plochy tubusu 2x za rok" 1296*2</t>
  </si>
  <si>
    <t>952902221</t>
  </si>
  <si>
    <t>Čištění budov zametení schodišť</t>
  </si>
  <si>
    <t>921838061</t>
  </si>
  <si>
    <t>"úklid schodišť terminál JIH a B mimo zimní období" 147*336</t>
  </si>
  <si>
    <t>5</t>
  </si>
  <si>
    <t>952902321</t>
  </si>
  <si>
    <t>Čištění budov stírání stěn výšky přes 2 m</t>
  </si>
  <si>
    <t>-152535249</t>
  </si>
  <si>
    <t>"tahokov v tubusu lávky 1x za 2 měsíce" 1078*6</t>
  </si>
  <si>
    <t>"boční plech v eskalátorech 1x za 2 měsíce" 120*6</t>
  </si>
  <si>
    <t>"čištění stěn výtahů každý týden" 50*53</t>
  </si>
  <si>
    <t>6</t>
  </si>
  <si>
    <t>952902311</t>
  </si>
  <si>
    <t>Čištění budov stírání stěn výšky do 2 m</t>
  </si>
  <si>
    <t>562300400</t>
  </si>
  <si>
    <t>"boční plech v tubusu lávky 1x za 2 měsíce " 490*6</t>
  </si>
  <si>
    <t>7</t>
  </si>
  <si>
    <t>952902381</t>
  </si>
  <si>
    <t>Čištění budov stírání stropu</t>
  </si>
  <si>
    <t>1001103732</t>
  </si>
  <si>
    <t xml:space="preserve">"umytí stropu eskalátorů 1x za 2 měsíce"  240*6</t>
  </si>
  <si>
    <t xml:space="preserve">"umytí stropu tubusu lávky 1x za 2 měsíce"  1225*6</t>
  </si>
  <si>
    <t>"čištění stropu výtahů 1x za týden" 10*53</t>
  </si>
  <si>
    <t>8</t>
  </si>
  <si>
    <t>952904141</t>
  </si>
  <si>
    <t>Čištění mostních objektů - pročištění odvodňovačů ve zdivu</t>
  </si>
  <si>
    <t>m</t>
  </si>
  <si>
    <t>244053624</t>
  </si>
  <si>
    <t>"přočištění odvodňovacích žlábků" 490*2</t>
  </si>
  <si>
    <t>952904121</t>
  </si>
  <si>
    <t>Čištění mostních objektů - ruční odstranění nánosů z otvorů v do 1,5 m</t>
  </si>
  <si>
    <t>m3</t>
  </si>
  <si>
    <t>-2078078115</t>
  </si>
  <si>
    <t>"odstranění nánosu z revizních šachet" (8*0,18)*2</t>
  </si>
  <si>
    <t>997</t>
  </si>
  <si>
    <t>Přesun sutě</t>
  </si>
  <si>
    <t>10</t>
  </si>
  <si>
    <t>997013873</t>
  </si>
  <si>
    <t>Poplatek za uložení stavebního odpadu na recyklační skládce (skládkovné) zeminy a kamení zatříděného do Katalogu odpadů pod kódem 17 05 04</t>
  </si>
  <si>
    <t>t</t>
  </si>
  <si>
    <t>1083273065</t>
  </si>
  <si>
    <t>0,003*366+0,15</t>
  </si>
  <si>
    <t>11</t>
  </si>
  <si>
    <t>997211611</t>
  </si>
  <si>
    <t>Nakládání suti nebo vybouraných hmot na dopravní prostředky pro vodorovnou dopravu suti</t>
  </si>
  <si>
    <t>615608765</t>
  </si>
  <si>
    <t>SO 02 - mimořádný úklid</t>
  </si>
  <si>
    <t xml:space="preserve">    D4 - Materiály</t>
  </si>
  <si>
    <t>938921121</t>
  </si>
  <si>
    <t>Odklizení sněhu z chodníků š přes 1 m ručně</t>
  </si>
  <si>
    <t>-40807340</t>
  </si>
  <si>
    <t>"odklízení sněhu uvnitř lávky 253m, 10dnů" 253*10</t>
  </si>
  <si>
    <t>938921211</t>
  </si>
  <si>
    <t>Odklizení sněhu ze schodišť ručně</t>
  </si>
  <si>
    <t>-2080261603</t>
  </si>
  <si>
    <t>"schodiště terminál JIH a terminál B 30 dnů" 147*30</t>
  </si>
  <si>
    <t>112.R</t>
  </si>
  <si>
    <t>Odstranění ledu z tubusu lávky včetně posypu křemičitým pískem</t>
  </si>
  <si>
    <t>-1579189044</t>
  </si>
  <si>
    <t>111.R</t>
  </si>
  <si>
    <t>Odstranění ledu ze schodišť včetně posypu křemičitým pískem</t>
  </si>
  <si>
    <t>2008789840</t>
  </si>
  <si>
    <t>113.R</t>
  </si>
  <si>
    <t>mimořádný výjezd zimní údržby</t>
  </si>
  <si>
    <t>ks</t>
  </si>
  <si>
    <t>876122467</t>
  </si>
  <si>
    <t>D4</t>
  </si>
  <si>
    <t>Materiály</t>
  </si>
  <si>
    <t>M</t>
  </si>
  <si>
    <t>58154416</t>
  </si>
  <si>
    <t>písek křemičitý sušený pytlovaný frakce 0,6/1,2</t>
  </si>
  <si>
    <t>1220808602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</si>
</sst>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2024/2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Údržba lávky v žst. Pardubice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3. 1. 2024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ROUND(SUM(AG95:AG96),2)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ROUND(SUM(AS95:AS96),2)</f>
        <v>0</v>
      </c>
      <c r="AT94" s="97">
        <f>ROUND(SUM(AV94:AW94),2)</f>
        <v>0</v>
      </c>
      <c r="AU94" s="98">
        <f>ROUND(SUM(AU95:AU96),5)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ROUND(SUM(AZ95:AZ96),2)</f>
        <v>0</v>
      </c>
      <c r="BA94" s="97">
        <f>ROUND(SUM(BA95:BA96),2)</f>
        <v>0</v>
      </c>
      <c r="BB94" s="97">
        <f>ROUND(SUM(BB95:BB96),2)</f>
        <v>0</v>
      </c>
      <c r="BC94" s="97">
        <f>ROUND(SUM(BC95:BC96),2)</f>
        <v>0</v>
      </c>
      <c r="BD94" s="99">
        <f>ROUND(SUM(BD95:BD96),2)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01 - běžný úklid'!J30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'SO 01 - běžný úklid'!P119</f>
        <v>0</v>
      </c>
      <c r="AV95" s="110">
        <f>'SO 01 - běžný úklid'!J33</f>
        <v>0</v>
      </c>
      <c r="AW95" s="110">
        <f>'SO 01 - běžný úklid'!J34</f>
        <v>0</v>
      </c>
      <c r="AX95" s="110">
        <f>'SO 01 - běžný úklid'!J35</f>
        <v>0</v>
      </c>
      <c r="AY95" s="110">
        <f>'SO 01 - běžný úklid'!J36</f>
        <v>0</v>
      </c>
      <c r="AZ95" s="110">
        <f>'SO 01 - běžný úklid'!F33</f>
        <v>0</v>
      </c>
      <c r="BA95" s="110">
        <f>'SO 01 - běžný úklid'!F34</f>
        <v>0</v>
      </c>
      <c r="BB95" s="110">
        <f>'SO 01 - běžný úklid'!F35</f>
        <v>0</v>
      </c>
      <c r="BC95" s="110">
        <f>'SO 01 - běžný úklid'!F36</f>
        <v>0</v>
      </c>
      <c r="BD95" s="112">
        <f>'SO 01 - běžný úklid'!F37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7" customFormat="1" ht="16.5" customHeight="1">
      <c r="A96" s="102" t="s">
        <v>77</v>
      </c>
      <c r="B96" s="103"/>
      <c r="C96" s="104"/>
      <c r="D96" s="105" t="s">
        <v>84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02 - mimořádný úklid'!J30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14">
        <v>0</v>
      </c>
      <c r="AT96" s="115">
        <f>ROUND(SUM(AV96:AW96),2)</f>
        <v>0</v>
      </c>
      <c r="AU96" s="116">
        <f>'SO 02 - mimořádný úklid'!P119</f>
        <v>0</v>
      </c>
      <c r="AV96" s="115">
        <f>'SO 02 - mimořádný úklid'!J33</f>
        <v>0</v>
      </c>
      <c r="AW96" s="115">
        <f>'SO 02 - mimořádný úklid'!J34</f>
        <v>0</v>
      </c>
      <c r="AX96" s="115">
        <f>'SO 02 - mimořádný úklid'!J35</f>
        <v>0</v>
      </c>
      <c r="AY96" s="115">
        <f>'SO 02 - mimořádný úklid'!J36</f>
        <v>0</v>
      </c>
      <c r="AZ96" s="115">
        <f>'SO 02 - mimořádný úklid'!F33</f>
        <v>0</v>
      </c>
      <c r="BA96" s="115">
        <f>'SO 02 - mimořádný úklid'!F34</f>
        <v>0</v>
      </c>
      <c r="BB96" s="115">
        <f>'SO 02 - mimořádný úklid'!F35</f>
        <v>0</v>
      </c>
      <c r="BC96" s="115">
        <f>'SO 02 - mimořádný úklid'!F36</f>
        <v>0</v>
      </c>
      <c r="BD96" s="117">
        <f>'SO 02 - mimořádný úklid'!F37</f>
        <v>0</v>
      </c>
      <c r="BE96" s="7"/>
      <c r="BT96" s="113" t="s">
        <v>81</v>
      </c>
      <c r="BV96" s="113" t="s">
        <v>75</v>
      </c>
      <c r="BW96" s="113" t="s">
        <v>86</v>
      </c>
      <c r="BX96" s="113" t="s">
        <v>4</v>
      </c>
      <c r="CL96" s="113" t="s">
        <v>1</v>
      </c>
      <c r="CM96" s="113" t="s">
        <v>83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běžný úklid'!C2" display="/"/>
    <hyperlink ref="A96" location="'SO 02 - mimořádný úkli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Údržba lávky v žst. Pardubice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3. 1. 2024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21</v>
      </c>
      <c r="F15" s="36"/>
      <c r="G15" s="36"/>
      <c r="H15" s="36"/>
      <c r="I15" s="30" t="s">
        <v>26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21</v>
      </c>
      <c r="F21" s="36"/>
      <c r="G21" s="36"/>
      <c r="H21" s="36"/>
      <c r="I21" s="30" t="s">
        <v>26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21</v>
      </c>
      <c r="F24" s="36"/>
      <c r="G24" s="36"/>
      <c r="H24" s="36"/>
      <c r="I24" s="30" t="s">
        <v>26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ROUND((SUM(BE119:BE157)),  2)</f>
        <v>0</v>
      </c>
      <c r="G33" s="36"/>
      <c r="H33" s="36"/>
      <c r="I33" s="126">
        <v>0.20999999999999999</v>
      </c>
      <c r="J33" s="125">
        <f>ROUND(((SUM(BE119:BE157))*I33),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ROUND((SUM(BF119:BF157)),  2)</f>
        <v>0</v>
      </c>
      <c r="G34" s="36"/>
      <c r="H34" s="36"/>
      <c r="I34" s="126">
        <v>0.12</v>
      </c>
      <c r="J34" s="125">
        <f>ROUND(((SUM(BF119:BF157))*I34),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ROUND((SUM(BG119:BG157)),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ROUND((SUM(BH119:BH157)),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ROUND((SUM(BI119:BI157)),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Údržba lávky v žst. Pardubice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01 - běžný úklid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3. 1. 2024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91</v>
      </c>
      <c r="D94" s="127"/>
      <c r="E94" s="127"/>
      <c r="F94" s="127"/>
      <c r="G94" s="127"/>
      <c r="H94" s="127"/>
      <c r="I94" s="127"/>
      <c r="J94" s="136" t="s">
        <v>92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93</v>
      </c>
      <c r="D96" s="36"/>
      <c r="E96" s="36"/>
      <c r="F96" s="36"/>
      <c r="G96" s="36"/>
      <c r="H96" s="36"/>
      <c r="I96" s="36"/>
      <c r="J96" s="94">
        <f>J119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8"/>
      <c r="C97" s="9"/>
      <c r="D97" s="139" t="s">
        <v>95</v>
      </c>
      <c r="E97" s="140"/>
      <c r="F97" s="140"/>
      <c r="G97" s="140"/>
      <c r="H97" s="140"/>
      <c r="I97" s="140"/>
      <c r="J97" s="141">
        <f>J120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96</v>
      </c>
      <c r="E98" s="144"/>
      <c r="F98" s="144"/>
      <c r="G98" s="144"/>
      <c r="H98" s="144"/>
      <c r="I98" s="144"/>
      <c r="J98" s="145">
        <f>J121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97</v>
      </c>
      <c r="E99" s="144"/>
      <c r="F99" s="144"/>
      <c r="G99" s="144"/>
      <c r="H99" s="144"/>
      <c r="I99" s="144"/>
      <c r="J99" s="145">
        <f>J153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98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119" t="str">
        <f>E7</f>
        <v>Údržba lávky v žst. Pardubice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88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65" t="str">
        <f>E9</f>
        <v>SO 01 - běžný úklid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6"/>
      <c r="E113" s="36"/>
      <c r="F113" s="25" t="str">
        <f>F12</f>
        <v xml:space="preserve"> </v>
      </c>
      <c r="G113" s="36"/>
      <c r="H113" s="36"/>
      <c r="I113" s="30" t="s">
        <v>22</v>
      </c>
      <c r="J113" s="67" t="str">
        <f>IF(J12="","",J12)</f>
        <v>3. 1. 2024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6"/>
      <c r="E115" s="36"/>
      <c r="F115" s="25" t="str">
        <f>E15</f>
        <v xml:space="preserve"> </v>
      </c>
      <c r="G115" s="36"/>
      <c r="H115" s="36"/>
      <c r="I115" s="30" t="s">
        <v>29</v>
      </c>
      <c r="J115" s="34" t="str">
        <f>E21</f>
        <v xml:space="preserve"> 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6"/>
      <c r="E116" s="36"/>
      <c r="F116" s="25" t="str">
        <f>IF(E18="","",E18)</f>
        <v>Vyplň údaj</v>
      </c>
      <c r="G116" s="36"/>
      <c r="H116" s="36"/>
      <c r="I116" s="30" t="s">
        <v>31</v>
      </c>
      <c r="J116" s="34" t="str">
        <f>E24</f>
        <v xml:space="preserve"> 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46"/>
      <c r="B118" s="147"/>
      <c r="C118" s="148" t="s">
        <v>99</v>
      </c>
      <c r="D118" s="149" t="s">
        <v>58</v>
      </c>
      <c r="E118" s="149" t="s">
        <v>54</v>
      </c>
      <c r="F118" s="149" t="s">
        <v>55</v>
      </c>
      <c r="G118" s="149" t="s">
        <v>100</v>
      </c>
      <c r="H118" s="149" t="s">
        <v>101</v>
      </c>
      <c r="I118" s="149" t="s">
        <v>102</v>
      </c>
      <c r="J118" s="150" t="s">
        <v>92</v>
      </c>
      <c r="K118" s="151" t="s">
        <v>103</v>
      </c>
      <c r="L118" s="152"/>
      <c r="M118" s="84" t="s">
        <v>1</v>
      </c>
      <c r="N118" s="85" t="s">
        <v>37</v>
      </c>
      <c r="O118" s="85" t="s">
        <v>104</v>
      </c>
      <c r="P118" s="85" t="s">
        <v>105</v>
      </c>
      <c r="Q118" s="85" t="s">
        <v>106</v>
      </c>
      <c r="R118" s="85" t="s">
        <v>107</v>
      </c>
      <c r="S118" s="85" t="s">
        <v>108</v>
      </c>
      <c r="T118" s="86" t="s">
        <v>109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="2" customFormat="1" ht="22.8" customHeight="1">
      <c r="A119" s="36"/>
      <c r="B119" s="37"/>
      <c r="C119" s="91" t="s">
        <v>110</v>
      </c>
      <c r="D119" s="36"/>
      <c r="E119" s="36"/>
      <c r="F119" s="36"/>
      <c r="G119" s="36"/>
      <c r="H119" s="36"/>
      <c r="I119" s="36"/>
      <c r="J119" s="153">
        <f>BK119</f>
        <v>0</v>
      </c>
      <c r="K119" s="36"/>
      <c r="L119" s="37"/>
      <c r="M119" s="87"/>
      <c r="N119" s="71"/>
      <c r="O119" s="88"/>
      <c r="P119" s="154">
        <f>P120</f>
        <v>0</v>
      </c>
      <c r="Q119" s="88"/>
      <c r="R119" s="154">
        <f>R120</f>
        <v>0.037502000000000001</v>
      </c>
      <c r="S119" s="88"/>
      <c r="T119" s="155">
        <f>T120</f>
        <v>0.49287999999999998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7" t="s">
        <v>72</v>
      </c>
      <c r="AU119" s="17" t="s">
        <v>94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72</v>
      </c>
      <c r="E120" s="159" t="s">
        <v>111</v>
      </c>
      <c r="F120" s="159" t="s">
        <v>112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P121+P153</f>
        <v>0</v>
      </c>
      <c r="Q120" s="163"/>
      <c r="R120" s="164">
        <f>R121+R153</f>
        <v>0.037502000000000001</v>
      </c>
      <c r="S120" s="163"/>
      <c r="T120" s="165">
        <f>T121+T153</f>
        <v>0.49287999999999998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81</v>
      </c>
      <c r="AT120" s="166" t="s">
        <v>72</v>
      </c>
      <c r="AU120" s="166" t="s">
        <v>73</v>
      </c>
      <c r="AY120" s="158" t="s">
        <v>113</v>
      </c>
      <c r="BK120" s="167">
        <f>BK121+BK153</f>
        <v>0</v>
      </c>
    </row>
    <row r="121" s="12" customFormat="1" ht="22.8" customHeight="1">
      <c r="A121" s="12"/>
      <c r="B121" s="157"/>
      <c r="C121" s="12"/>
      <c r="D121" s="158" t="s">
        <v>72</v>
      </c>
      <c r="E121" s="168" t="s">
        <v>114</v>
      </c>
      <c r="F121" s="168" t="s">
        <v>115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SUM(P122:P152)</f>
        <v>0</v>
      </c>
      <c r="Q121" s="163"/>
      <c r="R121" s="164">
        <f>SUM(R122:R152)</f>
        <v>0.037502000000000001</v>
      </c>
      <c r="S121" s="163"/>
      <c r="T121" s="165">
        <f>SUM(T122:T152)</f>
        <v>0.49287999999999998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81</v>
      </c>
      <c r="AT121" s="166" t="s">
        <v>72</v>
      </c>
      <c r="AU121" s="166" t="s">
        <v>81</v>
      </c>
      <c r="AY121" s="158" t="s">
        <v>113</v>
      </c>
      <c r="BK121" s="167">
        <f>SUM(BK122:BK152)</f>
        <v>0</v>
      </c>
    </row>
    <row r="122" s="2" customFormat="1" ht="16.5" customHeight="1">
      <c r="A122" s="36"/>
      <c r="B122" s="170"/>
      <c r="C122" s="171" t="s">
        <v>81</v>
      </c>
      <c r="D122" s="171" t="s">
        <v>116</v>
      </c>
      <c r="E122" s="172" t="s">
        <v>117</v>
      </c>
      <c r="F122" s="173" t="s">
        <v>118</v>
      </c>
      <c r="G122" s="174" t="s">
        <v>119</v>
      </c>
      <c r="H122" s="175">
        <v>628.20000000000005</v>
      </c>
      <c r="I122" s="176"/>
      <c r="J122" s="177">
        <f>ROUND(I122*H122,2)</f>
        <v>0</v>
      </c>
      <c r="K122" s="178"/>
      <c r="L122" s="37"/>
      <c r="M122" s="179" t="s">
        <v>1</v>
      </c>
      <c r="N122" s="180" t="s">
        <v>38</v>
      </c>
      <c r="O122" s="75"/>
      <c r="P122" s="181">
        <f>O122*H122</f>
        <v>0</v>
      </c>
      <c r="Q122" s="181">
        <v>1.0000000000000001E-05</v>
      </c>
      <c r="R122" s="181">
        <f>Q122*H122</f>
        <v>0.0062820000000000011</v>
      </c>
      <c r="S122" s="181">
        <v>0</v>
      </c>
      <c r="T122" s="18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3" t="s">
        <v>120</v>
      </c>
      <c r="AT122" s="183" t="s">
        <v>116</v>
      </c>
      <c r="AU122" s="183" t="s">
        <v>83</v>
      </c>
      <c r="AY122" s="17" t="s">
        <v>113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7" t="s">
        <v>81</v>
      </c>
      <c r="BK122" s="184">
        <f>ROUND(I122*H122,2)</f>
        <v>0</v>
      </c>
      <c r="BL122" s="17" t="s">
        <v>120</v>
      </c>
      <c r="BM122" s="183" t="s">
        <v>121</v>
      </c>
    </row>
    <row r="123" s="13" customFormat="1">
      <c r="A123" s="13"/>
      <c r="B123" s="185"/>
      <c r="C123" s="13"/>
      <c r="D123" s="186" t="s">
        <v>122</v>
      </c>
      <c r="E123" s="187" t="s">
        <v>1</v>
      </c>
      <c r="F123" s="188" t="s">
        <v>123</v>
      </c>
      <c r="G123" s="13"/>
      <c r="H123" s="189">
        <v>455.39999999999998</v>
      </c>
      <c r="I123" s="190"/>
      <c r="J123" s="13"/>
      <c r="K123" s="13"/>
      <c r="L123" s="185"/>
      <c r="M123" s="191"/>
      <c r="N123" s="192"/>
      <c r="O123" s="192"/>
      <c r="P123" s="192"/>
      <c r="Q123" s="192"/>
      <c r="R123" s="192"/>
      <c r="S123" s="192"/>
      <c r="T123" s="19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7" t="s">
        <v>122</v>
      </c>
      <c r="AU123" s="187" t="s">
        <v>83</v>
      </c>
      <c r="AV123" s="13" t="s">
        <v>83</v>
      </c>
      <c r="AW123" s="13" t="s">
        <v>30</v>
      </c>
      <c r="AX123" s="13" t="s">
        <v>73</v>
      </c>
      <c r="AY123" s="187" t="s">
        <v>113</v>
      </c>
    </row>
    <row r="124" s="13" customFormat="1">
      <c r="A124" s="13"/>
      <c r="B124" s="185"/>
      <c r="C124" s="13"/>
      <c r="D124" s="186" t="s">
        <v>122</v>
      </c>
      <c r="E124" s="187" t="s">
        <v>1</v>
      </c>
      <c r="F124" s="188" t="s">
        <v>124</v>
      </c>
      <c r="G124" s="13"/>
      <c r="H124" s="189">
        <v>172.80000000000001</v>
      </c>
      <c r="I124" s="190"/>
      <c r="J124" s="13"/>
      <c r="K124" s="13"/>
      <c r="L124" s="185"/>
      <c r="M124" s="191"/>
      <c r="N124" s="192"/>
      <c r="O124" s="192"/>
      <c r="P124" s="192"/>
      <c r="Q124" s="192"/>
      <c r="R124" s="192"/>
      <c r="S124" s="192"/>
      <c r="T124" s="19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7" t="s">
        <v>122</v>
      </c>
      <c r="AU124" s="187" t="s">
        <v>83</v>
      </c>
      <c r="AV124" s="13" t="s">
        <v>83</v>
      </c>
      <c r="AW124" s="13" t="s">
        <v>30</v>
      </c>
      <c r="AX124" s="13" t="s">
        <v>73</v>
      </c>
      <c r="AY124" s="187" t="s">
        <v>113</v>
      </c>
    </row>
    <row r="125" s="14" customFormat="1">
      <c r="A125" s="14"/>
      <c r="B125" s="194"/>
      <c r="C125" s="14"/>
      <c r="D125" s="186" t="s">
        <v>122</v>
      </c>
      <c r="E125" s="195" t="s">
        <v>1</v>
      </c>
      <c r="F125" s="196" t="s">
        <v>125</v>
      </c>
      <c r="G125" s="14"/>
      <c r="H125" s="197">
        <v>628.20000000000005</v>
      </c>
      <c r="I125" s="198"/>
      <c r="J125" s="14"/>
      <c r="K125" s="14"/>
      <c r="L125" s="194"/>
      <c r="M125" s="199"/>
      <c r="N125" s="200"/>
      <c r="O125" s="200"/>
      <c r="P125" s="200"/>
      <c r="Q125" s="200"/>
      <c r="R125" s="200"/>
      <c r="S125" s="200"/>
      <c r="T125" s="20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5" t="s">
        <v>122</v>
      </c>
      <c r="AU125" s="195" t="s">
        <v>83</v>
      </c>
      <c r="AV125" s="14" t="s">
        <v>120</v>
      </c>
      <c r="AW125" s="14" t="s">
        <v>30</v>
      </c>
      <c r="AX125" s="14" t="s">
        <v>81</v>
      </c>
      <c r="AY125" s="195" t="s">
        <v>113</v>
      </c>
    </row>
    <row r="126" s="2" customFormat="1" ht="16.5" customHeight="1">
      <c r="A126" s="36"/>
      <c r="B126" s="170"/>
      <c r="C126" s="171" t="s">
        <v>83</v>
      </c>
      <c r="D126" s="171" t="s">
        <v>116</v>
      </c>
      <c r="E126" s="172" t="s">
        <v>126</v>
      </c>
      <c r="F126" s="173" t="s">
        <v>127</v>
      </c>
      <c r="G126" s="174" t="s">
        <v>119</v>
      </c>
      <c r="H126" s="175">
        <v>461376</v>
      </c>
      <c r="I126" s="176"/>
      <c r="J126" s="177">
        <f>ROUND(I126*H126,2)</f>
        <v>0</v>
      </c>
      <c r="K126" s="178"/>
      <c r="L126" s="37"/>
      <c r="M126" s="179" t="s">
        <v>1</v>
      </c>
      <c r="N126" s="180" t="s">
        <v>38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120</v>
      </c>
      <c r="AT126" s="183" t="s">
        <v>116</v>
      </c>
      <c r="AU126" s="183" t="s">
        <v>83</v>
      </c>
      <c r="AY126" s="17" t="s">
        <v>113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81</v>
      </c>
      <c r="BK126" s="184">
        <f>ROUND(I126*H126,2)</f>
        <v>0</v>
      </c>
      <c r="BL126" s="17" t="s">
        <v>120</v>
      </c>
      <c r="BM126" s="183" t="s">
        <v>128</v>
      </c>
    </row>
    <row r="127" s="13" customFormat="1">
      <c r="A127" s="13"/>
      <c r="B127" s="185"/>
      <c r="C127" s="13"/>
      <c r="D127" s="186" t="s">
        <v>122</v>
      </c>
      <c r="E127" s="187" t="s">
        <v>1</v>
      </c>
      <c r="F127" s="188" t="s">
        <v>129</v>
      </c>
      <c r="G127" s="13"/>
      <c r="H127" s="189">
        <v>461376</v>
      </c>
      <c r="I127" s="190"/>
      <c r="J127" s="13"/>
      <c r="K127" s="13"/>
      <c r="L127" s="185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122</v>
      </c>
      <c r="AU127" s="187" t="s">
        <v>83</v>
      </c>
      <c r="AV127" s="13" t="s">
        <v>83</v>
      </c>
      <c r="AW127" s="13" t="s">
        <v>30</v>
      </c>
      <c r="AX127" s="13" t="s">
        <v>73</v>
      </c>
      <c r="AY127" s="187" t="s">
        <v>113</v>
      </c>
    </row>
    <row r="128" s="14" customFormat="1">
      <c r="A128" s="14"/>
      <c r="B128" s="194"/>
      <c r="C128" s="14"/>
      <c r="D128" s="186" t="s">
        <v>122</v>
      </c>
      <c r="E128" s="195" t="s">
        <v>1</v>
      </c>
      <c r="F128" s="196" t="s">
        <v>125</v>
      </c>
      <c r="G128" s="14"/>
      <c r="H128" s="197">
        <v>461376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122</v>
      </c>
      <c r="AU128" s="195" t="s">
        <v>83</v>
      </c>
      <c r="AV128" s="14" t="s">
        <v>120</v>
      </c>
      <c r="AW128" s="14" t="s">
        <v>30</v>
      </c>
      <c r="AX128" s="14" t="s">
        <v>81</v>
      </c>
      <c r="AY128" s="195" t="s">
        <v>113</v>
      </c>
    </row>
    <row r="129" s="2" customFormat="1" ht="16.5" customHeight="1">
      <c r="A129" s="36"/>
      <c r="B129" s="170"/>
      <c r="C129" s="171" t="s">
        <v>130</v>
      </c>
      <c r="D129" s="171" t="s">
        <v>116</v>
      </c>
      <c r="E129" s="172" t="s">
        <v>131</v>
      </c>
      <c r="F129" s="173" t="s">
        <v>132</v>
      </c>
      <c r="G129" s="174" t="s">
        <v>119</v>
      </c>
      <c r="H129" s="175">
        <v>3122</v>
      </c>
      <c r="I129" s="176"/>
      <c r="J129" s="177">
        <f>ROUND(I129*H129,2)</f>
        <v>0</v>
      </c>
      <c r="K129" s="178"/>
      <c r="L129" s="37"/>
      <c r="M129" s="179" t="s">
        <v>1</v>
      </c>
      <c r="N129" s="180" t="s">
        <v>38</v>
      </c>
      <c r="O129" s="75"/>
      <c r="P129" s="181">
        <f>O129*H129</f>
        <v>0</v>
      </c>
      <c r="Q129" s="181">
        <v>1.0000000000000001E-05</v>
      </c>
      <c r="R129" s="181">
        <f>Q129*H129</f>
        <v>0.031220000000000001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120</v>
      </c>
      <c r="AT129" s="183" t="s">
        <v>116</v>
      </c>
      <c r="AU129" s="183" t="s">
        <v>83</v>
      </c>
      <c r="AY129" s="17" t="s">
        <v>113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81</v>
      </c>
      <c r="BK129" s="184">
        <f>ROUND(I129*H129,2)</f>
        <v>0</v>
      </c>
      <c r="BL129" s="17" t="s">
        <v>120</v>
      </c>
      <c r="BM129" s="183" t="s">
        <v>133</v>
      </c>
    </row>
    <row r="130" s="13" customFormat="1">
      <c r="A130" s="13"/>
      <c r="B130" s="185"/>
      <c r="C130" s="13"/>
      <c r="D130" s="186" t="s">
        <v>122</v>
      </c>
      <c r="E130" s="187" t="s">
        <v>1</v>
      </c>
      <c r="F130" s="188" t="s">
        <v>134</v>
      </c>
      <c r="G130" s="13"/>
      <c r="H130" s="189">
        <v>530</v>
      </c>
      <c r="I130" s="190"/>
      <c r="J130" s="13"/>
      <c r="K130" s="13"/>
      <c r="L130" s="185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122</v>
      </c>
      <c r="AU130" s="187" t="s">
        <v>83</v>
      </c>
      <c r="AV130" s="13" t="s">
        <v>83</v>
      </c>
      <c r="AW130" s="13" t="s">
        <v>30</v>
      </c>
      <c r="AX130" s="13" t="s">
        <v>73</v>
      </c>
      <c r="AY130" s="187" t="s">
        <v>113</v>
      </c>
    </row>
    <row r="131" s="13" customFormat="1">
      <c r="A131" s="13"/>
      <c r="B131" s="185"/>
      <c r="C131" s="13"/>
      <c r="D131" s="186" t="s">
        <v>122</v>
      </c>
      <c r="E131" s="187" t="s">
        <v>1</v>
      </c>
      <c r="F131" s="188" t="s">
        <v>135</v>
      </c>
      <c r="G131" s="13"/>
      <c r="H131" s="189">
        <v>2592</v>
      </c>
      <c r="I131" s="190"/>
      <c r="J131" s="13"/>
      <c r="K131" s="13"/>
      <c r="L131" s="185"/>
      <c r="M131" s="191"/>
      <c r="N131" s="192"/>
      <c r="O131" s="192"/>
      <c r="P131" s="192"/>
      <c r="Q131" s="192"/>
      <c r="R131" s="192"/>
      <c r="S131" s="192"/>
      <c r="T131" s="19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122</v>
      </c>
      <c r="AU131" s="187" t="s">
        <v>83</v>
      </c>
      <c r="AV131" s="13" t="s">
        <v>83</v>
      </c>
      <c r="AW131" s="13" t="s">
        <v>30</v>
      </c>
      <c r="AX131" s="13" t="s">
        <v>73</v>
      </c>
      <c r="AY131" s="187" t="s">
        <v>113</v>
      </c>
    </row>
    <row r="132" s="14" customFormat="1">
      <c r="A132" s="14"/>
      <c r="B132" s="194"/>
      <c r="C132" s="14"/>
      <c r="D132" s="186" t="s">
        <v>122</v>
      </c>
      <c r="E132" s="195" t="s">
        <v>1</v>
      </c>
      <c r="F132" s="196" t="s">
        <v>125</v>
      </c>
      <c r="G132" s="14"/>
      <c r="H132" s="197">
        <v>3122</v>
      </c>
      <c r="I132" s="198"/>
      <c r="J132" s="14"/>
      <c r="K132" s="14"/>
      <c r="L132" s="194"/>
      <c r="M132" s="199"/>
      <c r="N132" s="200"/>
      <c r="O132" s="200"/>
      <c r="P132" s="200"/>
      <c r="Q132" s="200"/>
      <c r="R132" s="200"/>
      <c r="S132" s="200"/>
      <c r="T132" s="20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5" t="s">
        <v>122</v>
      </c>
      <c r="AU132" s="195" t="s">
        <v>83</v>
      </c>
      <c r="AV132" s="14" t="s">
        <v>120</v>
      </c>
      <c r="AW132" s="14" t="s">
        <v>30</v>
      </c>
      <c r="AX132" s="14" t="s">
        <v>81</v>
      </c>
      <c r="AY132" s="195" t="s">
        <v>113</v>
      </c>
    </row>
    <row r="133" s="2" customFormat="1" ht="16.5" customHeight="1">
      <c r="A133" s="36"/>
      <c r="B133" s="170"/>
      <c r="C133" s="171" t="s">
        <v>120</v>
      </c>
      <c r="D133" s="171" t="s">
        <v>116</v>
      </c>
      <c r="E133" s="172" t="s">
        <v>136</v>
      </c>
      <c r="F133" s="173" t="s">
        <v>137</v>
      </c>
      <c r="G133" s="174" t="s">
        <v>119</v>
      </c>
      <c r="H133" s="175">
        <v>49392</v>
      </c>
      <c r="I133" s="176"/>
      <c r="J133" s="177">
        <f>ROUND(I133*H133,2)</f>
        <v>0</v>
      </c>
      <c r="K133" s="178"/>
      <c r="L133" s="37"/>
      <c r="M133" s="179" t="s">
        <v>1</v>
      </c>
      <c r="N133" s="180" t="s">
        <v>38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120</v>
      </c>
      <c r="AT133" s="183" t="s">
        <v>116</v>
      </c>
      <c r="AU133" s="183" t="s">
        <v>83</v>
      </c>
      <c r="AY133" s="17" t="s">
        <v>113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81</v>
      </c>
      <c r="BK133" s="184">
        <f>ROUND(I133*H133,2)</f>
        <v>0</v>
      </c>
      <c r="BL133" s="17" t="s">
        <v>120</v>
      </c>
      <c r="BM133" s="183" t="s">
        <v>138</v>
      </c>
    </row>
    <row r="134" s="13" customFormat="1">
      <c r="A134" s="13"/>
      <c r="B134" s="185"/>
      <c r="C134" s="13"/>
      <c r="D134" s="186" t="s">
        <v>122</v>
      </c>
      <c r="E134" s="187" t="s">
        <v>1</v>
      </c>
      <c r="F134" s="188" t="s">
        <v>139</v>
      </c>
      <c r="G134" s="13"/>
      <c r="H134" s="189">
        <v>49392</v>
      </c>
      <c r="I134" s="190"/>
      <c r="J134" s="13"/>
      <c r="K134" s="13"/>
      <c r="L134" s="185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122</v>
      </c>
      <c r="AU134" s="187" t="s">
        <v>83</v>
      </c>
      <c r="AV134" s="13" t="s">
        <v>83</v>
      </c>
      <c r="AW134" s="13" t="s">
        <v>30</v>
      </c>
      <c r="AX134" s="13" t="s">
        <v>73</v>
      </c>
      <c r="AY134" s="187" t="s">
        <v>113</v>
      </c>
    </row>
    <row r="135" s="14" customFormat="1">
      <c r="A135" s="14"/>
      <c r="B135" s="194"/>
      <c r="C135" s="14"/>
      <c r="D135" s="186" t="s">
        <v>122</v>
      </c>
      <c r="E135" s="195" t="s">
        <v>1</v>
      </c>
      <c r="F135" s="196" t="s">
        <v>125</v>
      </c>
      <c r="G135" s="14"/>
      <c r="H135" s="197">
        <v>49392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122</v>
      </c>
      <c r="AU135" s="195" t="s">
        <v>83</v>
      </c>
      <c r="AV135" s="14" t="s">
        <v>120</v>
      </c>
      <c r="AW135" s="14" t="s">
        <v>30</v>
      </c>
      <c r="AX135" s="14" t="s">
        <v>81</v>
      </c>
      <c r="AY135" s="195" t="s">
        <v>113</v>
      </c>
    </row>
    <row r="136" s="2" customFormat="1" ht="16.5" customHeight="1">
      <c r="A136" s="36"/>
      <c r="B136" s="170"/>
      <c r="C136" s="171" t="s">
        <v>140</v>
      </c>
      <c r="D136" s="171" t="s">
        <v>116</v>
      </c>
      <c r="E136" s="172" t="s">
        <v>141</v>
      </c>
      <c r="F136" s="173" t="s">
        <v>142</v>
      </c>
      <c r="G136" s="174" t="s">
        <v>119</v>
      </c>
      <c r="H136" s="175">
        <v>9838</v>
      </c>
      <c r="I136" s="176"/>
      <c r="J136" s="177">
        <f>ROUND(I136*H136,2)</f>
        <v>0</v>
      </c>
      <c r="K136" s="178"/>
      <c r="L136" s="37"/>
      <c r="M136" s="179" t="s">
        <v>1</v>
      </c>
      <c r="N136" s="180" t="s">
        <v>38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120</v>
      </c>
      <c r="AT136" s="183" t="s">
        <v>116</v>
      </c>
      <c r="AU136" s="183" t="s">
        <v>83</v>
      </c>
      <c r="AY136" s="17" t="s">
        <v>113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81</v>
      </c>
      <c r="BK136" s="184">
        <f>ROUND(I136*H136,2)</f>
        <v>0</v>
      </c>
      <c r="BL136" s="17" t="s">
        <v>120</v>
      </c>
      <c r="BM136" s="183" t="s">
        <v>143</v>
      </c>
    </row>
    <row r="137" s="13" customFormat="1">
      <c r="A137" s="13"/>
      <c r="B137" s="185"/>
      <c r="C137" s="13"/>
      <c r="D137" s="186" t="s">
        <v>122</v>
      </c>
      <c r="E137" s="187" t="s">
        <v>1</v>
      </c>
      <c r="F137" s="188" t="s">
        <v>144</v>
      </c>
      <c r="G137" s="13"/>
      <c r="H137" s="189">
        <v>6468</v>
      </c>
      <c r="I137" s="190"/>
      <c r="J137" s="13"/>
      <c r="K137" s="13"/>
      <c r="L137" s="185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122</v>
      </c>
      <c r="AU137" s="187" t="s">
        <v>83</v>
      </c>
      <c r="AV137" s="13" t="s">
        <v>83</v>
      </c>
      <c r="AW137" s="13" t="s">
        <v>30</v>
      </c>
      <c r="AX137" s="13" t="s">
        <v>73</v>
      </c>
      <c r="AY137" s="187" t="s">
        <v>113</v>
      </c>
    </row>
    <row r="138" s="13" customFormat="1">
      <c r="A138" s="13"/>
      <c r="B138" s="185"/>
      <c r="C138" s="13"/>
      <c r="D138" s="186" t="s">
        <v>122</v>
      </c>
      <c r="E138" s="187" t="s">
        <v>1</v>
      </c>
      <c r="F138" s="188" t="s">
        <v>145</v>
      </c>
      <c r="G138" s="13"/>
      <c r="H138" s="189">
        <v>720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122</v>
      </c>
      <c r="AU138" s="187" t="s">
        <v>83</v>
      </c>
      <c r="AV138" s="13" t="s">
        <v>83</v>
      </c>
      <c r="AW138" s="13" t="s">
        <v>30</v>
      </c>
      <c r="AX138" s="13" t="s">
        <v>73</v>
      </c>
      <c r="AY138" s="187" t="s">
        <v>113</v>
      </c>
    </row>
    <row r="139" s="13" customFormat="1">
      <c r="A139" s="13"/>
      <c r="B139" s="185"/>
      <c r="C139" s="13"/>
      <c r="D139" s="186" t="s">
        <v>122</v>
      </c>
      <c r="E139" s="187" t="s">
        <v>1</v>
      </c>
      <c r="F139" s="188" t="s">
        <v>146</v>
      </c>
      <c r="G139" s="13"/>
      <c r="H139" s="189">
        <v>2650</v>
      </c>
      <c r="I139" s="190"/>
      <c r="J139" s="13"/>
      <c r="K139" s="13"/>
      <c r="L139" s="185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122</v>
      </c>
      <c r="AU139" s="187" t="s">
        <v>83</v>
      </c>
      <c r="AV139" s="13" t="s">
        <v>83</v>
      </c>
      <c r="AW139" s="13" t="s">
        <v>30</v>
      </c>
      <c r="AX139" s="13" t="s">
        <v>73</v>
      </c>
      <c r="AY139" s="187" t="s">
        <v>113</v>
      </c>
    </row>
    <row r="140" s="14" customFormat="1">
      <c r="A140" s="14"/>
      <c r="B140" s="194"/>
      <c r="C140" s="14"/>
      <c r="D140" s="186" t="s">
        <v>122</v>
      </c>
      <c r="E140" s="195" t="s">
        <v>1</v>
      </c>
      <c r="F140" s="196" t="s">
        <v>125</v>
      </c>
      <c r="G140" s="14"/>
      <c r="H140" s="197">
        <v>9838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122</v>
      </c>
      <c r="AU140" s="195" t="s">
        <v>83</v>
      </c>
      <c r="AV140" s="14" t="s">
        <v>120</v>
      </c>
      <c r="AW140" s="14" t="s">
        <v>30</v>
      </c>
      <c r="AX140" s="14" t="s">
        <v>81</v>
      </c>
      <c r="AY140" s="195" t="s">
        <v>113</v>
      </c>
    </row>
    <row r="141" s="2" customFormat="1" ht="16.5" customHeight="1">
      <c r="A141" s="36"/>
      <c r="B141" s="170"/>
      <c r="C141" s="171" t="s">
        <v>147</v>
      </c>
      <c r="D141" s="171" t="s">
        <v>116</v>
      </c>
      <c r="E141" s="172" t="s">
        <v>148</v>
      </c>
      <c r="F141" s="173" t="s">
        <v>149</v>
      </c>
      <c r="G141" s="174" t="s">
        <v>119</v>
      </c>
      <c r="H141" s="175">
        <v>2940</v>
      </c>
      <c r="I141" s="176"/>
      <c r="J141" s="177">
        <f>ROUND(I141*H141,2)</f>
        <v>0</v>
      </c>
      <c r="K141" s="178"/>
      <c r="L141" s="37"/>
      <c r="M141" s="179" t="s">
        <v>1</v>
      </c>
      <c r="N141" s="180" t="s">
        <v>38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120</v>
      </c>
      <c r="AT141" s="183" t="s">
        <v>116</v>
      </c>
      <c r="AU141" s="183" t="s">
        <v>83</v>
      </c>
      <c r="AY141" s="17" t="s">
        <v>113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81</v>
      </c>
      <c r="BK141" s="184">
        <f>ROUND(I141*H141,2)</f>
        <v>0</v>
      </c>
      <c r="BL141" s="17" t="s">
        <v>120</v>
      </c>
      <c r="BM141" s="183" t="s">
        <v>150</v>
      </c>
    </row>
    <row r="142" s="13" customFormat="1">
      <c r="A142" s="13"/>
      <c r="B142" s="185"/>
      <c r="C142" s="13"/>
      <c r="D142" s="186" t="s">
        <v>122</v>
      </c>
      <c r="E142" s="187" t="s">
        <v>1</v>
      </c>
      <c r="F142" s="188" t="s">
        <v>151</v>
      </c>
      <c r="G142" s="13"/>
      <c r="H142" s="189">
        <v>2940</v>
      </c>
      <c r="I142" s="190"/>
      <c r="J142" s="13"/>
      <c r="K142" s="13"/>
      <c r="L142" s="185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122</v>
      </c>
      <c r="AU142" s="187" t="s">
        <v>83</v>
      </c>
      <c r="AV142" s="13" t="s">
        <v>83</v>
      </c>
      <c r="AW142" s="13" t="s">
        <v>30</v>
      </c>
      <c r="AX142" s="13" t="s">
        <v>73</v>
      </c>
      <c r="AY142" s="187" t="s">
        <v>113</v>
      </c>
    </row>
    <row r="143" s="14" customFormat="1">
      <c r="A143" s="14"/>
      <c r="B143" s="194"/>
      <c r="C143" s="14"/>
      <c r="D143" s="186" t="s">
        <v>122</v>
      </c>
      <c r="E143" s="195" t="s">
        <v>1</v>
      </c>
      <c r="F143" s="196" t="s">
        <v>125</v>
      </c>
      <c r="G143" s="14"/>
      <c r="H143" s="197">
        <v>2940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122</v>
      </c>
      <c r="AU143" s="195" t="s">
        <v>83</v>
      </c>
      <c r="AV143" s="14" t="s">
        <v>120</v>
      </c>
      <c r="AW143" s="14" t="s">
        <v>30</v>
      </c>
      <c r="AX143" s="14" t="s">
        <v>81</v>
      </c>
      <c r="AY143" s="195" t="s">
        <v>113</v>
      </c>
    </row>
    <row r="144" s="2" customFormat="1" ht="16.5" customHeight="1">
      <c r="A144" s="36"/>
      <c r="B144" s="170"/>
      <c r="C144" s="171" t="s">
        <v>152</v>
      </c>
      <c r="D144" s="171" t="s">
        <v>116</v>
      </c>
      <c r="E144" s="172" t="s">
        <v>153</v>
      </c>
      <c r="F144" s="173" t="s">
        <v>154</v>
      </c>
      <c r="G144" s="174" t="s">
        <v>119</v>
      </c>
      <c r="H144" s="175">
        <v>9320</v>
      </c>
      <c r="I144" s="176"/>
      <c r="J144" s="177">
        <f>ROUND(I144*H144,2)</f>
        <v>0</v>
      </c>
      <c r="K144" s="178"/>
      <c r="L144" s="37"/>
      <c r="M144" s="179" t="s">
        <v>1</v>
      </c>
      <c r="N144" s="180" t="s">
        <v>38</v>
      </c>
      <c r="O144" s="75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120</v>
      </c>
      <c r="AT144" s="183" t="s">
        <v>116</v>
      </c>
      <c r="AU144" s="183" t="s">
        <v>83</v>
      </c>
      <c r="AY144" s="17" t="s">
        <v>113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81</v>
      </c>
      <c r="BK144" s="184">
        <f>ROUND(I144*H144,2)</f>
        <v>0</v>
      </c>
      <c r="BL144" s="17" t="s">
        <v>120</v>
      </c>
      <c r="BM144" s="183" t="s">
        <v>155</v>
      </c>
    </row>
    <row r="145" s="13" customFormat="1">
      <c r="A145" s="13"/>
      <c r="B145" s="185"/>
      <c r="C145" s="13"/>
      <c r="D145" s="186" t="s">
        <v>122</v>
      </c>
      <c r="E145" s="187" t="s">
        <v>1</v>
      </c>
      <c r="F145" s="188" t="s">
        <v>156</v>
      </c>
      <c r="G145" s="13"/>
      <c r="H145" s="189">
        <v>1440</v>
      </c>
      <c r="I145" s="190"/>
      <c r="J145" s="13"/>
      <c r="K145" s="13"/>
      <c r="L145" s="185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122</v>
      </c>
      <c r="AU145" s="187" t="s">
        <v>83</v>
      </c>
      <c r="AV145" s="13" t="s">
        <v>83</v>
      </c>
      <c r="AW145" s="13" t="s">
        <v>30</v>
      </c>
      <c r="AX145" s="13" t="s">
        <v>73</v>
      </c>
      <c r="AY145" s="187" t="s">
        <v>113</v>
      </c>
    </row>
    <row r="146" s="13" customFormat="1">
      <c r="A146" s="13"/>
      <c r="B146" s="185"/>
      <c r="C146" s="13"/>
      <c r="D146" s="186" t="s">
        <v>122</v>
      </c>
      <c r="E146" s="187" t="s">
        <v>1</v>
      </c>
      <c r="F146" s="188" t="s">
        <v>157</v>
      </c>
      <c r="G146" s="13"/>
      <c r="H146" s="189">
        <v>7350</v>
      </c>
      <c r="I146" s="190"/>
      <c r="J146" s="13"/>
      <c r="K146" s="13"/>
      <c r="L146" s="185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7" t="s">
        <v>122</v>
      </c>
      <c r="AU146" s="187" t="s">
        <v>83</v>
      </c>
      <c r="AV146" s="13" t="s">
        <v>83</v>
      </c>
      <c r="AW146" s="13" t="s">
        <v>30</v>
      </c>
      <c r="AX146" s="13" t="s">
        <v>73</v>
      </c>
      <c r="AY146" s="187" t="s">
        <v>113</v>
      </c>
    </row>
    <row r="147" s="13" customFormat="1">
      <c r="A147" s="13"/>
      <c r="B147" s="185"/>
      <c r="C147" s="13"/>
      <c r="D147" s="186" t="s">
        <v>122</v>
      </c>
      <c r="E147" s="187" t="s">
        <v>1</v>
      </c>
      <c r="F147" s="188" t="s">
        <v>158</v>
      </c>
      <c r="G147" s="13"/>
      <c r="H147" s="189">
        <v>530</v>
      </c>
      <c r="I147" s="190"/>
      <c r="J147" s="13"/>
      <c r="K147" s="13"/>
      <c r="L147" s="185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122</v>
      </c>
      <c r="AU147" s="187" t="s">
        <v>83</v>
      </c>
      <c r="AV147" s="13" t="s">
        <v>83</v>
      </c>
      <c r="AW147" s="13" t="s">
        <v>30</v>
      </c>
      <c r="AX147" s="13" t="s">
        <v>73</v>
      </c>
      <c r="AY147" s="187" t="s">
        <v>113</v>
      </c>
    </row>
    <row r="148" s="14" customFormat="1">
      <c r="A148" s="14"/>
      <c r="B148" s="194"/>
      <c r="C148" s="14"/>
      <c r="D148" s="186" t="s">
        <v>122</v>
      </c>
      <c r="E148" s="195" t="s">
        <v>1</v>
      </c>
      <c r="F148" s="196" t="s">
        <v>125</v>
      </c>
      <c r="G148" s="14"/>
      <c r="H148" s="197">
        <v>9320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122</v>
      </c>
      <c r="AU148" s="195" t="s">
        <v>83</v>
      </c>
      <c r="AV148" s="14" t="s">
        <v>120</v>
      </c>
      <c r="AW148" s="14" t="s">
        <v>30</v>
      </c>
      <c r="AX148" s="14" t="s">
        <v>81</v>
      </c>
      <c r="AY148" s="195" t="s">
        <v>113</v>
      </c>
    </row>
    <row r="149" s="2" customFormat="1" ht="24.15" customHeight="1">
      <c r="A149" s="36"/>
      <c r="B149" s="170"/>
      <c r="C149" s="171" t="s">
        <v>159</v>
      </c>
      <c r="D149" s="171" t="s">
        <v>116</v>
      </c>
      <c r="E149" s="172" t="s">
        <v>160</v>
      </c>
      <c r="F149" s="173" t="s">
        <v>161</v>
      </c>
      <c r="G149" s="174" t="s">
        <v>162</v>
      </c>
      <c r="H149" s="175">
        <v>980</v>
      </c>
      <c r="I149" s="176"/>
      <c r="J149" s="177">
        <f>ROUND(I149*H149,2)</f>
        <v>0</v>
      </c>
      <c r="K149" s="178"/>
      <c r="L149" s="37"/>
      <c r="M149" s="179" t="s">
        <v>1</v>
      </c>
      <c r="N149" s="180" t="s">
        <v>38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0.00050000000000000001</v>
      </c>
      <c r="T149" s="182">
        <f>S149*H149</f>
        <v>0.48999999999999999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120</v>
      </c>
      <c r="AT149" s="183" t="s">
        <v>116</v>
      </c>
      <c r="AU149" s="183" t="s">
        <v>83</v>
      </c>
      <c r="AY149" s="17" t="s">
        <v>113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81</v>
      </c>
      <c r="BK149" s="184">
        <f>ROUND(I149*H149,2)</f>
        <v>0</v>
      </c>
      <c r="BL149" s="17" t="s">
        <v>120</v>
      </c>
      <c r="BM149" s="183" t="s">
        <v>163</v>
      </c>
    </row>
    <row r="150" s="13" customFormat="1">
      <c r="A150" s="13"/>
      <c r="B150" s="185"/>
      <c r="C150" s="13"/>
      <c r="D150" s="186" t="s">
        <v>122</v>
      </c>
      <c r="E150" s="187" t="s">
        <v>1</v>
      </c>
      <c r="F150" s="188" t="s">
        <v>164</v>
      </c>
      <c r="G150" s="13"/>
      <c r="H150" s="189">
        <v>980</v>
      </c>
      <c r="I150" s="190"/>
      <c r="J150" s="13"/>
      <c r="K150" s="13"/>
      <c r="L150" s="185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122</v>
      </c>
      <c r="AU150" s="187" t="s">
        <v>83</v>
      </c>
      <c r="AV150" s="13" t="s">
        <v>83</v>
      </c>
      <c r="AW150" s="13" t="s">
        <v>30</v>
      </c>
      <c r="AX150" s="13" t="s">
        <v>81</v>
      </c>
      <c r="AY150" s="187" t="s">
        <v>113</v>
      </c>
    </row>
    <row r="151" s="2" customFormat="1" ht="24.15" customHeight="1">
      <c r="A151" s="36"/>
      <c r="B151" s="170"/>
      <c r="C151" s="171" t="s">
        <v>114</v>
      </c>
      <c r="D151" s="171" t="s">
        <v>116</v>
      </c>
      <c r="E151" s="172" t="s">
        <v>165</v>
      </c>
      <c r="F151" s="173" t="s">
        <v>166</v>
      </c>
      <c r="G151" s="174" t="s">
        <v>167</v>
      </c>
      <c r="H151" s="175">
        <v>2.8799999999999999</v>
      </c>
      <c r="I151" s="176"/>
      <c r="J151" s="177">
        <f>ROUND(I151*H151,2)</f>
        <v>0</v>
      </c>
      <c r="K151" s="178"/>
      <c r="L151" s="37"/>
      <c r="M151" s="179" t="s">
        <v>1</v>
      </c>
      <c r="N151" s="180" t="s">
        <v>38</v>
      </c>
      <c r="O151" s="75"/>
      <c r="P151" s="181">
        <f>O151*H151</f>
        <v>0</v>
      </c>
      <c r="Q151" s="181">
        <v>0</v>
      </c>
      <c r="R151" s="181">
        <f>Q151*H151</f>
        <v>0</v>
      </c>
      <c r="S151" s="181">
        <v>0.001</v>
      </c>
      <c r="T151" s="182">
        <f>S151*H151</f>
        <v>0.0028799999999999997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120</v>
      </c>
      <c r="AT151" s="183" t="s">
        <v>116</v>
      </c>
      <c r="AU151" s="183" t="s">
        <v>83</v>
      </c>
      <c r="AY151" s="17" t="s">
        <v>113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81</v>
      </c>
      <c r="BK151" s="184">
        <f>ROUND(I151*H151,2)</f>
        <v>0</v>
      </c>
      <c r="BL151" s="17" t="s">
        <v>120</v>
      </c>
      <c r="BM151" s="183" t="s">
        <v>168</v>
      </c>
    </row>
    <row r="152" s="13" customFormat="1">
      <c r="A152" s="13"/>
      <c r="B152" s="185"/>
      <c r="C152" s="13"/>
      <c r="D152" s="186" t="s">
        <v>122</v>
      </c>
      <c r="E152" s="187" t="s">
        <v>1</v>
      </c>
      <c r="F152" s="188" t="s">
        <v>169</v>
      </c>
      <c r="G152" s="13"/>
      <c r="H152" s="189">
        <v>2.8799999999999999</v>
      </c>
      <c r="I152" s="190"/>
      <c r="J152" s="13"/>
      <c r="K152" s="13"/>
      <c r="L152" s="185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122</v>
      </c>
      <c r="AU152" s="187" t="s">
        <v>83</v>
      </c>
      <c r="AV152" s="13" t="s">
        <v>83</v>
      </c>
      <c r="AW152" s="13" t="s">
        <v>30</v>
      </c>
      <c r="AX152" s="13" t="s">
        <v>81</v>
      </c>
      <c r="AY152" s="187" t="s">
        <v>113</v>
      </c>
    </row>
    <row r="153" s="12" customFormat="1" ht="22.8" customHeight="1">
      <c r="A153" s="12"/>
      <c r="B153" s="157"/>
      <c r="C153" s="12"/>
      <c r="D153" s="158" t="s">
        <v>72</v>
      </c>
      <c r="E153" s="168" t="s">
        <v>170</v>
      </c>
      <c r="F153" s="168" t="s">
        <v>171</v>
      </c>
      <c r="G153" s="12"/>
      <c r="H153" s="12"/>
      <c r="I153" s="160"/>
      <c r="J153" s="169">
        <f>BK153</f>
        <v>0</v>
      </c>
      <c r="K153" s="12"/>
      <c r="L153" s="157"/>
      <c r="M153" s="162"/>
      <c r="N153" s="163"/>
      <c r="O153" s="163"/>
      <c r="P153" s="164">
        <f>SUM(P154:P157)</f>
        <v>0</v>
      </c>
      <c r="Q153" s="163"/>
      <c r="R153" s="164">
        <f>SUM(R154:R157)</f>
        <v>0</v>
      </c>
      <c r="S153" s="163"/>
      <c r="T153" s="165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8" t="s">
        <v>81</v>
      </c>
      <c r="AT153" s="166" t="s">
        <v>72</v>
      </c>
      <c r="AU153" s="166" t="s">
        <v>81</v>
      </c>
      <c r="AY153" s="158" t="s">
        <v>113</v>
      </c>
      <c r="BK153" s="167">
        <f>SUM(BK154:BK157)</f>
        <v>0</v>
      </c>
    </row>
    <row r="154" s="2" customFormat="1" ht="44.25" customHeight="1">
      <c r="A154" s="36"/>
      <c r="B154" s="170"/>
      <c r="C154" s="171" t="s">
        <v>172</v>
      </c>
      <c r="D154" s="171" t="s">
        <v>116</v>
      </c>
      <c r="E154" s="172" t="s">
        <v>173</v>
      </c>
      <c r="F154" s="173" t="s">
        <v>174</v>
      </c>
      <c r="G154" s="174" t="s">
        <v>175</v>
      </c>
      <c r="H154" s="175">
        <v>1.248</v>
      </c>
      <c r="I154" s="176"/>
      <c r="J154" s="177">
        <f>ROUND(I154*H154,2)</f>
        <v>0</v>
      </c>
      <c r="K154" s="178"/>
      <c r="L154" s="37"/>
      <c r="M154" s="179" t="s">
        <v>1</v>
      </c>
      <c r="N154" s="180" t="s">
        <v>38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120</v>
      </c>
      <c r="AT154" s="183" t="s">
        <v>116</v>
      </c>
      <c r="AU154" s="183" t="s">
        <v>83</v>
      </c>
      <c r="AY154" s="17" t="s">
        <v>113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81</v>
      </c>
      <c r="BK154" s="184">
        <f>ROUND(I154*H154,2)</f>
        <v>0</v>
      </c>
      <c r="BL154" s="17" t="s">
        <v>120</v>
      </c>
      <c r="BM154" s="183" t="s">
        <v>176</v>
      </c>
    </row>
    <row r="155" s="13" customFormat="1">
      <c r="A155" s="13"/>
      <c r="B155" s="185"/>
      <c r="C155" s="13"/>
      <c r="D155" s="186" t="s">
        <v>122</v>
      </c>
      <c r="E155" s="187" t="s">
        <v>1</v>
      </c>
      <c r="F155" s="188" t="s">
        <v>177</v>
      </c>
      <c r="G155" s="13"/>
      <c r="H155" s="189">
        <v>1.248</v>
      </c>
      <c r="I155" s="190"/>
      <c r="J155" s="13"/>
      <c r="K155" s="13"/>
      <c r="L155" s="185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122</v>
      </c>
      <c r="AU155" s="187" t="s">
        <v>83</v>
      </c>
      <c r="AV155" s="13" t="s">
        <v>83</v>
      </c>
      <c r="AW155" s="13" t="s">
        <v>30</v>
      </c>
      <c r="AX155" s="13" t="s">
        <v>81</v>
      </c>
      <c r="AY155" s="187" t="s">
        <v>113</v>
      </c>
    </row>
    <row r="156" s="2" customFormat="1" ht="24.15" customHeight="1">
      <c r="A156" s="36"/>
      <c r="B156" s="170"/>
      <c r="C156" s="171" t="s">
        <v>178</v>
      </c>
      <c r="D156" s="171" t="s">
        <v>116</v>
      </c>
      <c r="E156" s="172" t="s">
        <v>179</v>
      </c>
      <c r="F156" s="173" t="s">
        <v>180</v>
      </c>
      <c r="G156" s="174" t="s">
        <v>175</v>
      </c>
      <c r="H156" s="175">
        <v>1.248</v>
      </c>
      <c r="I156" s="176"/>
      <c r="J156" s="177">
        <f>ROUND(I156*H156,2)</f>
        <v>0</v>
      </c>
      <c r="K156" s="178"/>
      <c r="L156" s="37"/>
      <c r="M156" s="179" t="s">
        <v>1</v>
      </c>
      <c r="N156" s="180" t="s">
        <v>38</v>
      </c>
      <c r="O156" s="75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120</v>
      </c>
      <c r="AT156" s="183" t="s">
        <v>116</v>
      </c>
      <c r="AU156" s="183" t="s">
        <v>83</v>
      </c>
      <c r="AY156" s="17" t="s">
        <v>113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81</v>
      </c>
      <c r="BK156" s="184">
        <f>ROUND(I156*H156,2)</f>
        <v>0</v>
      </c>
      <c r="BL156" s="17" t="s">
        <v>120</v>
      </c>
      <c r="BM156" s="183" t="s">
        <v>181</v>
      </c>
    </row>
    <row r="157" s="13" customFormat="1">
      <c r="A157" s="13"/>
      <c r="B157" s="185"/>
      <c r="C157" s="13"/>
      <c r="D157" s="186" t="s">
        <v>122</v>
      </c>
      <c r="E157" s="187" t="s">
        <v>1</v>
      </c>
      <c r="F157" s="188" t="s">
        <v>177</v>
      </c>
      <c r="G157" s="13"/>
      <c r="H157" s="189">
        <v>1.248</v>
      </c>
      <c r="I157" s="190"/>
      <c r="J157" s="13"/>
      <c r="K157" s="13"/>
      <c r="L157" s="185"/>
      <c r="M157" s="202"/>
      <c r="N157" s="203"/>
      <c r="O157" s="203"/>
      <c r="P157" s="203"/>
      <c r="Q157" s="203"/>
      <c r="R157" s="203"/>
      <c r="S157" s="203"/>
      <c r="T157" s="20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122</v>
      </c>
      <c r="AU157" s="187" t="s">
        <v>83</v>
      </c>
      <c r="AV157" s="13" t="s">
        <v>83</v>
      </c>
      <c r="AW157" s="13" t="s">
        <v>30</v>
      </c>
      <c r="AX157" s="13" t="s">
        <v>81</v>
      </c>
      <c r="AY157" s="187" t="s">
        <v>113</v>
      </c>
    </row>
    <row r="158" s="2" customFormat="1" ht="6.96" customHeight="1">
      <c r="A158" s="36"/>
      <c r="B158" s="58"/>
      <c r="C158" s="59"/>
      <c r="D158" s="59"/>
      <c r="E158" s="59"/>
      <c r="F158" s="59"/>
      <c r="G158" s="59"/>
      <c r="H158" s="59"/>
      <c r="I158" s="59"/>
      <c r="J158" s="59"/>
      <c r="K158" s="59"/>
      <c r="L158" s="37"/>
      <c r="M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autoFilter ref="C118:K15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Údržba lávky v žst. Pardubice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182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3. 1. 2024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21</v>
      </c>
      <c r="F15" s="36"/>
      <c r="G15" s="36"/>
      <c r="H15" s="36"/>
      <c r="I15" s="30" t="s">
        <v>26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21</v>
      </c>
      <c r="F21" s="36"/>
      <c r="G21" s="36"/>
      <c r="H21" s="36"/>
      <c r="I21" s="30" t="s">
        <v>26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21</v>
      </c>
      <c r="F24" s="36"/>
      <c r="G24" s="36"/>
      <c r="H24" s="36"/>
      <c r="I24" s="30" t="s">
        <v>26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ROUND((SUM(BE119:BE132)),  2)</f>
        <v>0</v>
      </c>
      <c r="G33" s="36"/>
      <c r="H33" s="36"/>
      <c r="I33" s="126">
        <v>0.20999999999999999</v>
      </c>
      <c r="J33" s="125">
        <f>ROUND(((SUM(BE119:BE132))*I33),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ROUND((SUM(BF119:BF132)),  2)</f>
        <v>0</v>
      </c>
      <c r="G34" s="36"/>
      <c r="H34" s="36"/>
      <c r="I34" s="126">
        <v>0.12</v>
      </c>
      <c r="J34" s="125">
        <f>ROUND(((SUM(BF119:BF132))*I34),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ROUND((SUM(BG119:BG132)),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ROUND((SUM(BH119:BH132)),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ROUND((SUM(BI119:BI132)),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Údržba lávky v žst. Pardubice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02 - mimořádný úklid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3. 1. 2024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91</v>
      </c>
      <c r="D94" s="127"/>
      <c r="E94" s="127"/>
      <c r="F94" s="127"/>
      <c r="G94" s="127"/>
      <c r="H94" s="127"/>
      <c r="I94" s="127"/>
      <c r="J94" s="136" t="s">
        <v>92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93</v>
      </c>
      <c r="D96" s="36"/>
      <c r="E96" s="36"/>
      <c r="F96" s="36"/>
      <c r="G96" s="36"/>
      <c r="H96" s="36"/>
      <c r="I96" s="36"/>
      <c r="J96" s="94">
        <f>J119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8"/>
      <c r="C97" s="9"/>
      <c r="D97" s="139" t="s">
        <v>95</v>
      </c>
      <c r="E97" s="140"/>
      <c r="F97" s="140"/>
      <c r="G97" s="140"/>
      <c r="H97" s="140"/>
      <c r="I97" s="140"/>
      <c r="J97" s="141">
        <f>J120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96</v>
      </c>
      <c r="E98" s="144"/>
      <c r="F98" s="144"/>
      <c r="G98" s="144"/>
      <c r="H98" s="144"/>
      <c r="I98" s="144"/>
      <c r="J98" s="145">
        <f>J121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183</v>
      </c>
      <c r="E99" s="144"/>
      <c r="F99" s="144"/>
      <c r="G99" s="144"/>
      <c r="H99" s="144"/>
      <c r="I99" s="144"/>
      <c r="J99" s="145">
        <f>J131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98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119" t="str">
        <f>E7</f>
        <v>Údržba lávky v žst. Pardubice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88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65" t="str">
        <f>E9</f>
        <v>SO 02 - mimořádný úklid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6"/>
      <c r="E113" s="36"/>
      <c r="F113" s="25" t="str">
        <f>F12</f>
        <v xml:space="preserve"> </v>
      </c>
      <c r="G113" s="36"/>
      <c r="H113" s="36"/>
      <c r="I113" s="30" t="s">
        <v>22</v>
      </c>
      <c r="J113" s="67" t="str">
        <f>IF(J12="","",J12)</f>
        <v>3. 1. 2024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6"/>
      <c r="E115" s="36"/>
      <c r="F115" s="25" t="str">
        <f>E15</f>
        <v xml:space="preserve"> </v>
      </c>
      <c r="G115" s="36"/>
      <c r="H115" s="36"/>
      <c r="I115" s="30" t="s">
        <v>29</v>
      </c>
      <c r="J115" s="34" t="str">
        <f>E21</f>
        <v xml:space="preserve"> 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6"/>
      <c r="E116" s="36"/>
      <c r="F116" s="25" t="str">
        <f>IF(E18="","",E18)</f>
        <v>Vyplň údaj</v>
      </c>
      <c r="G116" s="36"/>
      <c r="H116" s="36"/>
      <c r="I116" s="30" t="s">
        <v>31</v>
      </c>
      <c r="J116" s="34" t="str">
        <f>E24</f>
        <v xml:space="preserve"> 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46"/>
      <c r="B118" s="147"/>
      <c r="C118" s="148" t="s">
        <v>99</v>
      </c>
      <c r="D118" s="149" t="s">
        <v>58</v>
      </c>
      <c r="E118" s="149" t="s">
        <v>54</v>
      </c>
      <c r="F118" s="149" t="s">
        <v>55</v>
      </c>
      <c r="G118" s="149" t="s">
        <v>100</v>
      </c>
      <c r="H118" s="149" t="s">
        <v>101</v>
      </c>
      <c r="I118" s="149" t="s">
        <v>102</v>
      </c>
      <c r="J118" s="150" t="s">
        <v>92</v>
      </c>
      <c r="K118" s="151" t="s">
        <v>103</v>
      </c>
      <c r="L118" s="152"/>
      <c r="M118" s="84" t="s">
        <v>1</v>
      </c>
      <c r="N118" s="85" t="s">
        <v>37</v>
      </c>
      <c r="O118" s="85" t="s">
        <v>104</v>
      </c>
      <c r="P118" s="85" t="s">
        <v>105</v>
      </c>
      <c r="Q118" s="85" t="s">
        <v>106</v>
      </c>
      <c r="R118" s="85" t="s">
        <v>107</v>
      </c>
      <c r="S118" s="85" t="s">
        <v>108</v>
      </c>
      <c r="T118" s="86" t="s">
        <v>109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="2" customFormat="1" ht="22.8" customHeight="1">
      <c r="A119" s="36"/>
      <c r="B119" s="37"/>
      <c r="C119" s="91" t="s">
        <v>110</v>
      </c>
      <c r="D119" s="36"/>
      <c r="E119" s="36"/>
      <c r="F119" s="36"/>
      <c r="G119" s="36"/>
      <c r="H119" s="36"/>
      <c r="I119" s="36"/>
      <c r="J119" s="153">
        <f>BK119</f>
        <v>0</v>
      </c>
      <c r="K119" s="36"/>
      <c r="L119" s="37"/>
      <c r="M119" s="87"/>
      <c r="N119" s="71"/>
      <c r="O119" s="88"/>
      <c r="P119" s="154">
        <f>P120</f>
        <v>0</v>
      </c>
      <c r="Q119" s="88"/>
      <c r="R119" s="154">
        <f>R120</f>
        <v>0.14999999999999999</v>
      </c>
      <c r="S119" s="88"/>
      <c r="T119" s="155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7" t="s">
        <v>72</v>
      </c>
      <c r="AU119" s="17" t="s">
        <v>94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72</v>
      </c>
      <c r="E120" s="159" t="s">
        <v>111</v>
      </c>
      <c r="F120" s="159" t="s">
        <v>112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P121+P131</f>
        <v>0</v>
      </c>
      <c r="Q120" s="163"/>
      <c r="R120" s="164">
        <f>R121+R131</f>
        <v>0.14999999999999999</v>
      </c>
      <c r="S120" s="163"/>
      <c r="T120" s="165">
        <f>T121+T131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81</v>
      </c>
      <c r="AT120" s="166" t="s">
        <v>72</v>
      </c>
      <c r="AU120" s="166" t="s">
        <v>73</v>
      </c>
      <c r="AY120" s="158" t="s">
        <v>113</v>
      </c>
      <c r="BK120" s="167">
        <f>BK121+BK131</f>
        <v>0</v>
      </c>
    </row>
    <row r="121" s="12" customFormat="1" ht="22.8" customHeight="1">
      <c r="A121" s="12"/>
      <c r="B121" s="157"/>
      <c r="C121" s="12"/>
      <c r="D121" s="158" t="s">
        <v>72</v>
      </c>
      <c r="E121" s="168" t="s">
        <v>114</v>
      </c>
      <c r="F121" s="168" t="s">
        <v>115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SUM(P122:P130)</f>
        <v>0</v>
      </c>
      <c r="Q121" s="163"/>
      <c r="R121" s="164">
        <f>SUM(R122:R130)</f>
        <v>0</v>
      </c>
      <c r="S121" s="163"/>
      <c r="T121" s="165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81</v>
      </c>
      <c r="AT121" s="166" t="s">
        <v>72</v>
      </c>
      <c r="AU121" s="166" t="s">
        <v>81</v>
      </c>
      <c r="AY121" s="158" t="s">
        <v>113</v>
      </c>
      <c r="BK121" s="167">
        <f>SUM(BK122:BK130)</f>
        <v>0</v>
      </c>
    </row>
    <row r="122" s="2" customFormat="1" ht="16.5" customHeight="1">
      <c r="A122" s="36"/>
      <c r="B122" s="170"/>
      <c r="C122" s="171" t="s">
        <v>81</v>
      </c>
      <c r="D122" s="171" t="s">
        <v>116</v>
      </c>
      <c r="E122" s="172" t="s">
        <v>184</v>
      </c>
      <c r="F122" s="173" t="s">
        <v>185</v>
      </c>
      <c r="G122" s="174" t="s">
        <v>162</v>
      </c>
      <c r="H122" s="175">
        <v>2530</v>
      </c>
      <c r="I122" s="176"/>
      <c r="J122" s="177">
        <f>ROUND(I122*H122,2)</f>
        <v>0</v>
      </c>
      <c r="K122" s="178"/>
      <c r="L122" s="37"/>
      <c r="M122" s="179" t="s">
        <v>1</v>
      </c>
      <c r="N122" s="180" t="s">
        <v>38</v>
      </c>
      <c r="O122" s="75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3" t="s">
        <v>120</v>
      </c>
      <c r="AT122" s="183" t="s">
        <v>116</v>
      </c>
      <c r="AU122" s="183" t="s">
        <v>83</v>
      </c>
      <c r="AY122" s="17" t="s">
        <v>113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7" t="s">
        <v>81</v>
      </c>
      <c r="BK122" s="184">
        <f>ROUND(I122*H122,2)</f>
        <v>0</v>
      </c>
      <c r="BL122" s="17" t="s">
        <v>120</v>
      </c>
      <c r="BM122" s="183" t="s">
        <v>186</v>
      </c>
    </row>
    <row r="123" s="13" customFormat="1">
      <c r="A123" s="13"/>
      <c r="B123" s="185"/>
      <c r="C123" s="13"/>
      <c r="D123" s="186" t="s">
        <v>122</v>
      </c>
      <c r="E123" s="187" t="s">
        <v>1</v>
      </c>
      <c r="F123" s="188" t="s">
        <v>187</v>
      </c>
      <c r="G123" s="13"/>
      <c r="H123" s="189">
        <v>2530</v>
      </c>
      <c r="I123" s="190"/>
      <c r="J123" s="13"/>
      <c r="K123" s="13"/>
      <c r="L123" s="185"/>
      <c r="M123" s="191"/>
      <c r="N123" s="192"/>
      <c r="O123" s="192"/>
      <c r="P123" s="192"/>
      <c r="Q123" s="192"/>
      <c r="R123" s="192"/>
      <c r="S123" s="192"/>
      <c r="T123" s="19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7" t="s">
        <v>122</v>
      </c>
      <c r="AU123" s="187" t="s">
        <v>83</v>
      </c>
      <c r="AV123" s="13" t="s">
        <v>83</v>
      </c>
      <c r="AW123" s="13" t="s">
        <v>30</v>
      </c>
      <c r="AX123" s="13" t="s">
        <v>81</v>
      </c>
      <c r="AY123" s="187" t="s">
        <v>113</v>
      </c>
    </row>
    <row r="124" s="2" customFormat="1" ht="16.5" customHeight="1">
      <c r="A124" s="36"/>
      <c r="B124" s="170"/>
      <c r="C124" s="171" t="s">
        <v>83</v>
      </c>
      <c r="D124" s="171" t="s">
        <v>116</v>
      </c>
      <c r="E124" s="172" t="s">
        <v>188</v>
      </c>
      <c r="F124" s="173" t="s">
        <v>189</v>
      </c>
      <c r="G124" s="174" t="s">
        <v>119</v>
      </c>
      <c r="H124" s="175">
        <v>4410</v>
      </c>
      <c r="I124" s="176"/>
      <c r="J124" s="177">
        <f>ROUND(I124*H124,2)</f>
        <v>0</v>
      </c>
      <c r="K124" s="178"/>
      <c r="L124" s="37"/>
      <c r="M124" s="179" t="s">
        <v>1</v>
      </c>
      <c r="N124" s="180" t="s">
        <v>38</v>
      </c>
      <c r="O124" s="75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3" t="s">
        <v>120</v>
      </c>
      <c r="AT124" s="183" t="s">
        <v>116</v>
      </c>
      <c r="AU124" s="183" t="s">
        <v>83</v>
      </c>
      <c r="AY124" s="17" t="s">
        <v>113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7" t="s">
        <v>81</v>
      </c>
      <c r="BK124" s="184">
        <f>ROUND(I124*H124,2)</f>
        <v>0</v>
      </c>
      <c r="BL124" s="17" t="s">
        <v>120</v>
      </c>
      <c r="BM124" s="183" t="s">
        <v>190</v>
      </c>
    </row>
    <row r="125" s="13" customFormat="1">
      <c r="A125" s="13"/>
      <c r="B125" s="185"/>
      <c r="C125" s="13"/>
      <c r="D125" s="186" t="s">
        <v>122</v>
      </c>
      <c r="E125" s="187" t="s">
        <v>1</v>
      </c>
      <c r="F125" s="188" t="s">
        <v>191</v>
      </c>
      <c r="G125" s="13"/>
      <c r="H125" s="189">
        <v>4410</v>
      </c>
      <c r="I125" s="190"/>
      <c r="J125" s="13"/>
      <c r="K125" s="13"/>
      <c r="L125" s="185"/>
      <c r="M125" s="191"/>
      <c r="N125" s="192"/>
      <c r="O125" s="192"/>
      <c r="P125" s="192"/>
      <c r="Q125" s="192"/>
      <c r="R125" s="192"/>
      <c r="S125" s="192"/>
      <c r="T125" s="19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122</v>
      </c>
      <c r="AU125" s="187" t="s">
        <v>83</v>
      </c>
      <c r="AV125" s="13" t="s">
        <v>83</v>
      </c>
      <c r="AW125" s="13" t="s">
        <v>30</v>
      </c>
      <c r="AX125" s="13" t="s">
        <v>81</v>
      </c>
      <c r="AY125" s="187" t="s">
        <v>113</v>
      </c>
    </row>
    <row r="126" s="2" customFormat="1" ht="24.15" customHeight="1">
      <c r="A126" s="36"/>
      <c r="B126" s="170"/>
      <c r="C126" s="171" t="s">
        <v>130</v>
      </c>
      <c r="D126" s="171" t="s">
        <v>116</v>
      </c>
      <c r="E126" s="172" t="s">
        <v>192</v>
      </c>
      <c r="F126" s="173" t="s">
        <v>193</v>
      </c>
      <c r="G126" s="174" t="s">
        <v>119</v>
      </c>
      <c r="H126" s="175">
        <v>2530</v>
      </c>
      <c r="I126" s="176"/>
      <c r="J126" s="177">
        <f>ROUND(I126*H126,2)</f>
        <v>0</v>
      </c>
      <c r="K126" s="178"/>
      <c r="L126" s="37"/>
      <c r="M126" s="179" t="s">
        <v>1</v>
      </c>
      <c r="N126" s="180" t="s">
        <v>38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120</v>
      </c>
      <c r="AT126" s="183" t="s">
        <v>116</v>
      </c>
      <c r="AU126" s="183" t="s">
        <v>83</v>
      </c>
      <c r="AY126" s="17" t="s">
        <v>113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81</v>
      </c>
      <c r="BK126" s="184">
        <f>ROUND(I126*H126,2)</f>
        <v>0</v>
      </c>
      <c r="BL126" s="17" t="s">
        <v>120</v>
      </c>
      <c r="BM126" s="183" t="s">
        <v>194</v>
      </c>
    </row>
    <row r="127" s="13" customFormat="1">
      <c r="A127" s="13"/>
      <c r="B127" s="185"/>
      <c r="C127" s="13"/>
      <c r="D127" s="186" t="s">
        <v>122</v>
      </c>
      <c r="E127" s="187" t="s">
        <v>1</v>
      </c>
      <c r="F127" s="188" t="s">
        <v>187</v>
      </c>
      <c r="G127" s="13"/>
      <c r="H127" s="189">
        <v>2530</v>
      </c>
      <c r="I127" s="190"/>
      <c r="J127" s="13"/>
      <c r="K127" s="13"/>
      <c r="L127" s="185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122</v>
      </c>
      <c r="AU127" s="187" t="s">
        <v>83</v>
      </c>
      <c r="AV127" s="13" t="s">
        <v>83</v>
      </c>
      <c r="AW127" s="13" t="s">
        <v>30</v>
      </c>
      <c r="AX127" s="13" t="s">
        <v>81</v>
      </c>
      <c r="AY127" s="187" t="s">
        <v>113</v>
      </c>
    </row>
    <row r="128" s="2" customFormat="1" ht="24.15" customHeight="1">
      <c r="A128" s="36"/>
      <c r="B128" s="170"/>
      <c r="C128" s="171" t="s">
        <v>120</v>
      </c>
      <c r="D128" s="171" t="s">
        <v>116</v>
      </c>
      <c r="E128" s="172" t="s">
        <v>195</v>
      </c>
      <c r="F128" s="173" t="s">
        <v>196</v>
      </c>
      <c r="G128" s="174" t="s">
        <v>119</v>
      </c>
      <c r="H128" s="175">
        <v>4410</v>
      </c>
      <c r="I128" s="176"/>
      <c r="J128" s="177">
        <f>ROUND(I128*H128,2)</f>
        <v>0</v>
      </c>
      <c r="K128" s="178"/>
      <c r="L128" s="37"/>
      <c r="M128" s="179" t="s">
        <v>1</v>
      </c>
      <c r="N128" s="180" t="s">
        <v>38</v>
      </c>
      <c r="O128" s="75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120</v>
      </c>
      <c r="AT128" s="183" t="s">
        <v>116</v>
      </c>
      <c r="AU128" s="183" t="s">
        <v>83</v>
      </c>
      <c r="AY128" s="17" t="s">
        <v>113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81</v>
      </c>
      <c r="BK128" s="184">
        <f>ROUND(I128*H128,2)</f>
        <v>0</v>
      </c>
      <c r="BL128" s="17" t="s">
        <v>120</v>
      </c>
      <c r="BM128" s="183" t="s">
        <v>197</v>
      </c>
    </row>
    <row r="129" s="13" customFormat="1">
      <c r="A129" s="13"/>
      <c r="B129" s="185"/>
      <c r="C129" s="13"/>
      <c r="D129" s="186" t="s">
        <v>122</v>
      </c>
      <c r="E129" s="187" t="s">
        <v>1</v>
      </c>
      <c r="F129" s="188" t="s">
        <v>191</v>
      </c>
      <c r="G129" s="13"/>
      <c r="H129" s="189">
        <v>4410</v>
      </c>
      <c r="I129" s="190"/>
      <c r="J129" s="13"/>
      <c r="K129" s="13"/>
      <c r="L129" s="185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122</v>
      </c>
      <c r="AU129" s="187" t="s">
        <v>83</v>
      </c>
      <c r="AV129" s="13" t="s">
        <v>83</v>
      </c>
      <c r="AW129" s="13" t="s">
        <v>30</v>
      </c>
      <c r="AX129" s="13" t="s">
        <v>81</v>
      </c>
      <c r="AY129" s="187" t="s">
        <v>113</v>
      </c>
    </row>
    <row r="130" s="2" customFormat="1" ht="16.5" customHeight="1">
      <c r="A130" s="36"/>
      <c r="B130" s="170"/>
      <c r="C130" s="171" t="s">
        <v>140</v>
      </c>
      <c r="D130" s="171" t="s">
        <v>116</v>
      </c>
      <c r="E130" s="172" t="s">
        <v>198</v>
      </c>
      <c r="F130" s="173" t="s">
        <v>199</v>
      </c>
      <c r="G130" s="174" t="s">
        <v>200</v>
      </c>
      <c r="H130" s="175">
        <v>30</v>
      </c>
      <c r="I130" s="176"/>
      <c r="J130" s="177">
        <f>ROUND(I130*H130,2)</f>
        <v>0</v>
      </c>
      <c r="K130" s="178"/>
      <c r="L130" s="37"/>
      <c r="M130" s="179" t="s">
        <v>1</v>
      </c>
      <c r="N130" s="180" t="s">
        <v>38</v>
      </c>
      <c r="O130" s="75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120</v>
      </c>
      <c r="AT130" s="183" t="s">
        <v>116</v>
      </c>
      <c r="AU130" s="183" t="s">
        <v>83</v>
      </c>
      <c r="AY130" s="17" t="s">
        <v>113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81</v>
      </c>
      <c r="BK130" s="184">
        <f>ROUND(I130*H130,2)</f>
        <v>0</v>
      </c>
      <c r="BL130" s="17" t="s">
        <v>120</v>
      </c>
      <c r="BM130" s="183" t="s">
        <v>201</v>
      </c>
    </row>
    <row r="131" s="12" customFormat="1" ht="22.8" customHeight="1">
      <c r="A131" s="12"/>
      <c r="B131" s="157"/>
      <c r="C131" s="12"/>
      <c r="D131" s="158" t="s">
        <v>72</v>
      </c>
      <c r="E131" s="168" t="s">
        <v>202</v>
      </c>
      <c r="F131" s="168" t="s">
        <v>203</v>
      </c>
      <c r="G131" s="12"/>
      <c r="H131" s="12"/>
      <c r="I131" s="160"/>
      <c r="J131" s="169">
        <f>BK131</f>
        <v>0</v>
      </c>
      <c r="K131" s="12"/>
      <c r="L131" s="157"/>
      <c r="M131" s="162"/>
      <c r="N131" s="163"/>
      <c r="O131" s="163"/>
      <c r="P131" s="164">
        <f>P132</f>
        <v>0</v>
      </c>
      <c r="Q131" s="163"/>
      <c r="R131" s="164">
        <f>R132</f>
        <v>0.14999999999999999</v>
      </c>
      <c r="S131" s="163"/>
      <c r="T131" s="165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8" t="s">
        <v>81</v>
      </c>
      <c r="AT131" s="166" t="s">
        <v>72</v>
      </c>
      <c r="AU131" s="166" t="s">
        <v>81</v>
      </c>
      <c r="AY131" s="158" t="s">
        <v>113</v>
      </c>
      <c r="BK131" s="167">
        <f>BK132</f>
        <v>0</v>
      </c>
    </row>
    <row r="132" s="2" customFormat="1" ht="16.5" customHeight="1">
      <c r="A132" s="36"/>
      <c r="B132" s="170"/>
      <c r="C132" s="205" t="s">
        <v>147</v>
      </c>
      <c r="D132" s="205" t="s">
        <v>204</v>
      </c>
      <c r="E132" s="206" t="s">
        <v>205</v>
      </c>
      <c r="F132" s="207" t="s">
        <v>206</v>
      </c>
      <c r="G132" s="208" t="s">
        <v>175</v>
      </c>
      <c r="H132" s="209">
        <v>0.14999999999999999</v>
      </c>
      <c r="I132" s="210"/>
      <c r="J132" s="211">
        <f>ROUND(I132*H132,2)</f>
        <v>0</v>
      </c>
      <c r="K132" s="212"/>
      <c r="L132" s="213"/>
      <c r="M132" s="214" t="s">
        <v>1</v>
      </c>
      <c r="N132" s="215" t="s">
        <v>38</v>
      </c>
      <c r="O132" s="216"/>
      <c r="P132" s="217">
        <f>O132*H132</f>
        <v>0</v>
      </c>
      <c r="Q132" s="217">
        <v>1</v>
      </c>
      <c r="R132" s="217">
        <f>Q132*H132</f>
        <v>0.14999999999999999</v>
      </c>
      <c r="S132" s="217">
        <v>0</v>
      </c>
      <c r="T132" s="21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159</v>
      </c>
      <c r="AT132" s="183" t="s">
        <v>204</v>
      </c>
      <c r="AU132" s="183" t="s">
        <v>83</v>
      </c>
      <c r="AY132" s="17" t="s">
        <v>113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81</v>
      </c>
      <c r="BK132" s="184">
        <f>ROUND(I132*H132,2)</f>
        <v>0</v>
      </c>
      <c r="BL132" s="17" t="s">
        <v>120</v>
      </c>
      <c r="BM132" s="183" t="s">
        <v>207</v>
      </c>
    </row>
    <row r="133" s="2" customFormat="1" ht="6.96" customHeight="1">
      <c r="A133" s="36"/>
      <c r="B133" s="58"/>
      <c r="C133" s="59"/>
      <c r="D133" s="59"/>
      <c r="E133" s="59"/>
      <c r="F133" s="59"/>
      <c r="G133" s="59"/>
      <c r="H133" s="59"/>
      <c r="I133" s="59"/>
      <c r="J133" s="59"/>
      <c r="K133" s="59"/>
      <c r="L133" s="37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Řezníček Jakub</dc:creator>
  <cp:lastModifiedBy>Řezníček Jakub</cp:lastModifiedBy>
  <dcterms:created xsi:type="dcterms:W3CDTF">2024-03-06T07:34:27Z</dcterms:created>
  <dcterms:modified xsi:type="dcterms:W3CDTF">2024-03-06T07:34:30Z</dcterms:modified>
</cp:coreProperties>
</file>